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S\DSPS\Allocations\2020-21\Website postings\"/>
    </mc:Choice>
  </mc:AlternateContent>
  <bookViews>
    <workbookView xWindow="0" yWindow="0" windowWidth="23040" windowHeight="8100"/>
  </bookViews>
  <sheets>
    <sheet name="DSPS Detail" sheetId="1" r:id="rId1"/>
    <sheet name="Sum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0" i="2" l="1"/>
  <c r="H200" i="2"/>
  <c r="G200" i="2"/>
  <c r="E200" i="2"/>
  <c r="D200" i="2"/>
  <c r="C200" i="2"/>
  <c r="B200" i="2"/>
  <c r="L198" i="2"/>
  <c r="L200" i="2" s="1"/>
  <c r="I198" i="2"/>
  <c r="I200" i="2" s="1"/>
  <c r="F198" i="2"/>
  <c r="F200" i="2" s="1"/>
  <c r="M197" i="2"/>
  <c r="M200" i="2" s="1"/>
  <c r="K195" i="2"/>
  <c r="J195" i="2"/>
  <c r="H195" i="2"/>
  <c r="G195" i="2"/>
  <c r="F195" i="2"/>
  <c r="E195" i="2"/>
  <c r="D195" i="2"/>
  <c r="C195" i="2"/>
  <c r="B195" i="2"/>
  <c r="L194" i="2"/>
  <c r="L193" i="2"/>
  <c r="L192" i="2"/>
  <c r="M191" i="2" s="1"/>
  <c r="L191" i="2"/>
  <c r="L190" i="2"/>
  <c r="L189" i="2"/>
  <c r="L188" i="2"/>
  <c r="L187" i="2"/>
  <c r="L186" i="2"/>
  <c r="L185" i="2"/>
  <c r="L184" i="2"/>
  <c r="M183" i="2" s="1"/>
  <c r="L183" i="2"/>
  <c r="L182" i="2"/>
  <c r="L181" i="2"/>
  <c r="L180" i="2"/>
  <c r="L179" i="2"/>
  <c r="M178" i="2" s="1"/>
  <c r="L178" i="2"/>
  <c r="L177" i="2"/>
  <c r="L176" i="2"/>
  <c r="L175" i="2"/>
  <c r="L174" i="2"/>
  <c r="L173" i="2"/>
  <c r="L172" i="2"/>
  <c r="L170" i="2"/>
  <c r="L169" i="2"/>
  <c r="M168" i="2" s="1"/>
  <c r="L168" i="2"/>
  <c r="L167" i="2"/>
  <c r="L166" i="2"/>
  <c r="M165" i="2" s="1"/>
  <c r="L165" i="2"/>
  <c r="L164" i="2"/>
  <c r="M163" i="2" s="1"/>
  <c r="L163" i="2"/>
  <c r="L162" i="2"/>
  <c r="M161" i="2" s="1"/>
  <c r="L161" i="2"/>
  <c r="L160" i="2"/>
  <c r="M159" i="2" s="1"/>
  <c r="L159" i="2"/>
  <c r="L158" i="2"/>
  <c r="M157" i="2" s="1"/>
  <c r="L157" i="2"/>
  <c r="L156" i="2"/>
  <c r="M155" i="2" s="1"/>
  <c r="L155" i="2"/>
  <c r="L154" i="2"/>
  <c r="M153" i="2" s="1"/>
  <c r="L153" i="2"/>
  <c r="L152" i="2"/>
  <c r="M151" i="2" s="1"/>
  <c r="L151" i="2"/>
  <c r="L150" i="2"/>
  <c r="M149" i="2" s="1"/>
  <c r="L149" i="2"/>
  <c r="L148" i="2"/>
  <c r="M147" i="2" s="1"/>
  <c r="L147" i="2"/>
  <c r="L146" i="2"/>
  <c r="L145" i="2"/>
  <c r="L144" i="2"/>
  <c r="L143" i="2"/>
  <c r="L142" i="2"/>
  <c r="M141" i="2" s="1"/>
  <c r="L141" i="2"/>
  <c r="L140" i="2"/>
  <c r="L139" i="2"/>
  <c r="L138" i="2"/>
  <c r="L137" i="2"/>
  <c r="M136" i="2" s="1"/>
  <c r="L136" i="2"/>
  <c r="L135" i="2"/>
  <c r="M134" i="2" s="1"/>
  <c r="L134" i="2"/>
  <c r="L133" i="2"/>
  <c r="L132" i="2"/>
  <c r="L131" i="2"/>
  <c r="L130" i="2"/>
  <c r="L129" i="2"/>
  <c r="L128" i="2"/>
  <c r="M127" i="2" s="1"/>
  <c r="L127" i="2"/>
  <c r="L126" i="2"/>
  <c r="L125" i="2"/>
  <c r="L124" i="2"/>
  <c r="M123" i="2" s="1"/>
  <c r="L123" i="2"/>
  <c r="L122" i="2"/>
  <c r="M121" i="2" s="1"/>
  <c r="L121" i="2"/>
  <c r="L120" i="2"/>
  <c r="M119" i="2" s="1"/>
  <c r="L119" i="2"/>
  <c r="L118" i="2"/>
  <c r="L117" i="2"/>
  <c r="L116" i="2"/>
  <c r="L115" i="2"/>
  <c r="L114" i="2"/>
  <c r="L113" i="2"/>
  <c r="L112" i="2"/>
  <c r="L111" i="2"/>
  <c r="L110" i="2"/>
  <c r="M109" i="2" s="1"/>
  <c r="L109" i="2"/>
  <c r="L108" i="2"/>
  <c r="M107" i="2" s="1"/>
  <c r="L107" i="2"/>
  <c r="L106" i="2"/>
  <c r="M105" i="2" s="1"/>
  <c r="L105" i="2"/>
  <c r="L104" i="2"/>
  <c r="M103" i="2" s="1"/>
  <c r="L103" i="2"/>
  <c r="L102" i="2"/>
  <c r="L101" i="2"/>
  <c r="M100" i="2" s="1"/>
  <c r="L100" i="2"/>
  <c r="L99" i="2"/>
  <c r="M98" i="2" s="1"/>
  <c r="L98" i="2"/>
  <c r="L97" i="2"/>
  <c r="M96" i="2" s="1"/>
  <c r="L96" i="2"/>
  <c r="L95" i="2"/>
  <c r="M94" i="2" s="1"/>
  <c r="L94" i="2"/>
  <c r="L93" i="2"/>
  <c r="M92" i="2" s="1"/>
  <c r="L92" i="2"/>
  <c r="L91" i="2"/>
  <c r="M90" i="2" s="1"/>
  <c r="L90" i="2"/>
  <c r="L89" i="2"/>
  <c r="M88" i="2" s="1"/>
  <c r="L88" i="2"/>
  <c r="L87" i="2"/>
  <c r="M86" i="2" s="1"/>
  <c r="L86" i="2"/>
  <c r="L85" i="2"/>
  <c r="M84" i="2"/>
  <c r="L84" i="2"/>
  <c r="L83" i="2"/>
  <c r="L82" i="2"/>
  <c r="L81" i="2"/>
  <c r="L80" i="2"/>
  <c r="M79" i="2" s="1"/>
  <c r="L79" i="2"/>
  <c r="L78" i="2"/>
  <c r="L77" i="2"/>
  <c r="L76" i="2"/>
  <c r="L75" i="2"/>
  <c r="L74" i="2"/>
  <c r="L73" i="2"/>
  <c r="L72" i="2"/>
  <c r="L71" i="2"/>
  <c r="L70" i="2"/>
  <c r="M69" i="2" s="1"/>
  <c r="L69" i="2"/>
  <c r="L68" i="2"/>
  <c r="M67" i="2" s="1"/>
  <c r="L67" i="2"/>
  <c r="L66" i="2"/>
  <c r="M65" i="2" s="1"/>
  <c r="L65" i="2"/>
  <c r="L64" i="2"/>
  <c r="M63" i="2" s="1"/>
  <c r="L63" i="2"/>
  <c r="L62" i="2"/>
  <c r="L61" i="2"/>
  <c r="L60" i="2"/>
  <c r="L59" i="2"/>
  <c r="L58" i="2"/>
  <c r="M57" i="2" s="1"/>
  <c r="L57" i="2"/>
  <c r="L56" i="2"/>
  <c r="M55" i="2" s="1"/>
  <c r="L55" i="2"/>
  <c r="L54" i="2"/>
  <c r="L53" i="2"/>
  <c r="L52" i="2"/>
  <c r="L51" i="2"/>
  <c r="M50" i="2" s="1"/>
  <c r="L50" i="2"/>
  <c r="L49" i="2"/>
  <c r="M48" i="2" s="1"/>
  <c r="L48" i="2"/>
  <c r="L47" i="2"/>
  <c r="L46" i="2"/>
  <c r="L45" i="2"/>
  <c r="L44" i="2"/>
  <c r="M43" i="2" s="1"/>
  <c r="L43" i="2"/>
  <c r="L42" i="2"/>
  <c r="M41" i="2" s="1"/>
  <c r="L41" i="2"/>
  <c r="L40" i="2"/>
  <c r="M39" i="2" s="1"/>
  <c r="L39" i="2"/>
  <c r="L38" i="2"/>
  <c r="M37" i="2" s="1"/>
  <c r="L37" i="2"/>
  <c r="L36" i="2"/>
  <c r="L35" i="2"/>
  <c r="L34" i="2"/>
  <c r="L33" i="2"/>
  <c r="L32" i="2"/>
  <c r="M31" i="2" s="1"/>
  <c r="L31" i="2"/>
  <c r="L30" i="2"/>
  <c r="L29" i="2"/>
  <c r="L28" i="2"/>
  <c r="L27" i="2"/>
  <c r="L26" i="2"/>
  <c r="M25" i="2" s="1"/>
  <c r="L25" i="2"/>
  <c r="L24" i="2"/>
  <c r="M23" i="2" s="1"/>
  <c r="L23" i="2"/>
  <c r="L22" i="2"/>
  <c r="L21" i="2"/>
  <c r="M20" i="2" s="1"/>
  <c r="L20" i="2"/>
  <c r="L19" i="2"/>
  <c r="M18" i="2" s="1"/>
  <c r="L18" i="2"/>
  <c r="L17" i="2"/>
  <c r="M16" i="2" s="1"/>
  <c r="L16" i="2"/>
  <c r="L15" i="2"/>
  <c r="M14" i="2" s="1"/>
  <c r="L14" i="2"/>
  <c r="L13" i="2"/>
  <c r="M12" i="2" s="1"/>
  <c r="L12" i="2"/>
  <c r="L11" i="2"/>
  <c r="M10" i="2" s="1"/>
  <c r="L10" i="2"/>
  <c r="L9" i="2"/>
  <c r="M8" i="2" s="1"/>
  <c r="M195" i="2" s="1"/>
  <c r="L8" i="2"/>
  <c r="L195" i="2" s="1"/>
  <c r="L7" i="2"/>
  <c r="K7" i="2"/>
  <c r="M4" i="2"/>
  <c r="L4" i="2"/>
  <c r="K4" i="2"/>
  <c r="J4" i="2"/>
  <c r="I4" i="2"/>
  <c r="G4" i="2"/>
  <c r="M111" i="2" l="1"/>
  <c r="M185" i="2"/>
  <c r="M59" i="2"/>
  <c r="M143" i="2"/>
  <c r="M174" i="2"/>
  <c r="M180" i="2"/>
  <c r="F202" i="2"/>
  <c r="G202" i="2"/>
  <c r="M27" i="2"/>
  <c r="M130" i="2"/>
  <c r="M116" i="2"/>
  <c r="M138" i="2"/>
  <c r="J198" i="2"/>
  <c r="J200" i="2" s="1"/>
  <c r="J202" i="2" s="1"/>
  <c r="C202" i="2"/>
  <c r="H202" i="2"/>
  <c r="I195" i="2"/>
  <c r="I202" i="2" s="1"/>
  <c r="M52" i="2"/>
  <c r="M170" i="2"/>
  <c r="M202" i="2"/>
  <c r="D202" i="2"/>
  <c r="K202" i="2"/>
  <c r="B202" i="2"/>
  <c r="M33" i="2"/>
  <c r="M45" i="2"/>
  <c r="M188" i="2"/>
  <c r="E202" i="2"/>
  <c r="L202" i="2"/>
</calcChain>
</file>

<file path=xl/sharedStrings.xml><?xml version="1.0" encoding="utf-8"?>
<sst xmlns="http://schemas.openxmlformats.org/spreadsheetml/2006/main" count="860" uniqueCount="439">
  <si>
    <t xml:space="preserve"> </t>
  </si>
  <si>
    <t>COLA</t>
  </si>
  <si>
    <t>2019-2020</t>
  </si>
  <si>
    <t>'WSC</t>
  </si>
  <si>
    <t xml:space="preserve"> Amt for</t>
  </si>
  <si>
    <t xml:space="preserve"> Effort </t>
  </si>
  <si>
    <t xml:space="preserve"> Allocation</t>
  </si>
  <si>
    <t xml:space="preserve"> &amp; Adm. Base</t>
  </si>
  <si>
    <t xml:space="preserve"> Growth</t>
  </si>
  <si>
    <t>Allan Hancock CCD</t>
  </si>
  <si>
    <t/>
  </si>
  <si>
    <t xml:space="preserve">   Allan Hancock College</t>
  </si>
  <si>
    <t>Antelope Valley CCD</t>
  </si>
  <si>
    <t xml:space="preserve">   Antelope Valley College</t>
  </si>
  <si>
    <t>Barstow CCD</t>
  </si>
  <si>
    <t xml:space="preserve">   Barstow College</t>
  </si>
  <si>
    <t>Butte CCD</t>
  </si>
  <si>
    <t xml:space="preserve">   Butte College</t>
  </si>
  <si>
    <t>Cabrillo CCD</t>
  </si>
  <si>
    <t xml:space="preserve">   Cabrillo College</t>
  </si>
  <si>
    <t>Cerritos CCD</t>
  </si>
  <si>
    <t xml:space="preserve">   Cerritos College</t>
  </si>
  <si>
    <t>Chabot-Las Positas CCD</t>
  </si>
  <si>
    <t xml:space="preserve">   Chabot College</t>
  </si>
  <si>
    <t xml:space="preserve">   Las Positas College</t>
  </si>
  <si>
    <t>Chaffey CCD</t>
  </si>
  <si>
    <t xml:space="preserve">   Chaffey College</t>
  </si>
  <si>
    <t>Citrus CCD</t>
  </si>
  <si>
    <t xml:space="preserve">   Citrus College</t>
  </si>
  <si>
    <t>Coast CCD</t>
  </si>
  <si>
    <t xml:space="preserve">   Coastline College</t>
  </si>
  <si>
    <t xml:space="preserve">   Golden West College</t>
  </si>
  <si>
    <t xml:space="preserve">   Orange Coast College</t>
  </si>
  <si>
    <t>Compton CCD</t>
  </si>
  <si>
    <t xml:space="preserve">   Compton Center</t>
  </si>
  <si>
    <t>Contra Costa CCD</t>
  </si>
  <si>
    <t xml:space="preserve">   Contra Costa College</t>
  </si>
  <si>
    <t xml:space="preserve">   Diablo Valley College</t>
  </si>
  <si>
    <t xml:space="preserve">   Los Medanos College</t>
  </si>
  <si>
    <t>Copper Mt. CCD</t>
  </si>
  <si>
    <t xml:space="preserve">   Copper Mt. College </t>
  </si>
  <si>
    <t>Desert CCD</t>
  </si>
  <si>
    <t xml:space="preserve">   Desert, College of the</t>
  </si>
  <si>
    <t>El Camino CCD</t>
  </si>
  <si>
    <t xml:space="preserve">   El Camino College</t>
  </si>
  <si>
    <t>Feather River CCD</t>
  </si>
  <si>
    <t xml:space="preserve">   Feather River College</t>
  </si>
  <si>
    <t>Foothill-DeAnza CCD</t>
  </si>
  <si>
    <t xml:space="preserve">   De Anza College</t>
  </si>
  <si>
    <t xml:space="preserve">   Foothill College</t>
  </si>
  <si>
    <t>Gavilan CCD</t>
  </si>
  <si>
    <t xml:space="preserve">   Gavilan College</t>
  </si>
  <si>
    <t>Glendale CCD</t>
  </si>
  <si>
    <t xml:space="preserve">   Glendale College</t>
  </si>
  <si>
    <t>Grossmont CCD</t>
  </si>
  <si>
    <t xml:space="preserve">   Cuyamaca College</t>
  </si>
  <si>
    <t xml:space="preserve">   Grossmont College</t>
  </si>
  <si>
    <t>Hartnell CCD</t>
  </si>
  <si>
    <t xml:space="preserve">   Hartnell College</t>
  </si>
  <si>
    <t>Imperial Valley CCD</t>
  </si>
  <si>
    <t xml:space="preserve">   Imperial Valley College</t>
  </si>
  <si>
    <t>Kern CCD</t>
  </si>
  <si>
    <t xml:space="preserve">   Bakersfield College</t>
  </si>
  <si>
    <t xml:space="preserve">   Cerro Coso College</t>
  </si>
  <si>
    <t xml:space="preserve">   Porterville College</t>
  </si>
  <si>
    <t>Lake Tahoe CCD</t>
  </si>
  <si>
    <t xml:space="preserve">   Lake Tahoe College</t>
  </si>
  <si>
    <t>Lassen CCD</t>
  </si>
  <si>
    <t xml:space="preserve">   Lassen College</t>
  </si>
  <si>
    <t xml:space="preserve">Long Beach CCD </t>
  </si>
  <si>
    <t xml:space="preserve">   Long Beach City College</t>
  </si>
  <si>
    <t>Los Angeles CCD</t>
  </si>
  <si>
    <t xml:space="preserve">   East Los Angeles College</t>
  </si>
  <si>
    <t xml:space="preserve">   Los Angeles City College</t>
  </si>
  <si>
    <t xml:space="preserve">   Los Angeles Harbor College</t>
  </si>
  <si>
    <t xml:space="preserve">   Los Angeles Mission College</t>
  </si>
  <si>
    <t xml:space="preserve">   Los Angeles Pierce College</t>
  </si>
  <si>
    <t xml:space="preserve">   Los Angeles Southwest College</t>
  </si>
  <si>
    <t xml:space="preserve">   Los Angeles Trade-Tech College</t>
  </si>
  <si>
    <t xml:space="preserve">   Los Angeles Valley College</t>
  </si>
  <si>
    <t xml:space="preserve">   West Los Angeles College</t>
  </si>
  <si>
    <t>Los Rios CCD</t>
  </si>
  <si>
    <t xml:space="preserve">   American River College</t>
  </si>
  <si>
    <t xml:space="preserve">   Cosumnes River College</t>
  </si>
  <si>
    <t xml:space="preserve">   Folsom Lake</t>
  </si>
  <si>
    <t xml:space="preserve">   Sacramento City College</t>
  </si>
  <si>
    <t>Marin CCD</t>
  </si>
  <si>
    <t xml:space="preserve">   Marin College</t>
  </si>
  <si>
    <t>Mendocino-Lake CCD</t>
  </si>
  <si>
    <t xml:space="preserve">   Mendocino College</t>
  </si>
  <si>
    <t>Merced CCD</t>
  </si>
  <si>
    <t xml:space="preserve">   Merced College</t>
  </si>
  <si>
    <t>Mira Costa CCD</t>
  </si>
  <si>
    <t xml:space="preserve">   Mira Costa College</t>
  </si>
  <si>
    <t>Monterey Peninsula CCD</t>
  </si>
  <si>
    <t xml:space="preserve">   Monterey Peninsula College</t>
  </si>
  <si>
    <t>Mt. San Antonio CCD</t>
  </si>
  <si>
    <t xml:space="preserve">   Mt. San Antonio College</t>
  </si>
  <si>
    <t>Mt. San Jacinto CCD</t>
  </si>
  <si>
    <t xml:space="preserve">   Mt. San Jacinto College</t>
  </si>
  <si>
    <t>Napa CCD</t>
  </si>
  <si>
    <t xml:space="preserve">   Napa College</t>
  </si>
  <si>
    <t>North Orange County CCD</t>
  </si>
  <si>
    <t xml:space="preserve">   Cypress College</t>
  </si>
  <si>
    <t xml:space="preserve">   Fullerton College</t>
  </si>
  <si>
    <t>Ohlone CCD</t>
  </si>
  <si>
    <t xml:space="preserve">   Ohlone College</t>
  </si>
  <si>
    <t>Palo Verde CCD</t>
  </si>
  <si>
    <t xml:space="preserve">   Palo Verde College</t>
  </si>
  <si>
    <t>Palomar CCD</t>
  </si>
  <si>
    <t xml:space="preserve">   Palomar College</t>
  </si>
  <si>
    <t>Pasadena Area CCD</t>
  </si>
  <si>
    <t xml:space="preserve">   Pasadena City College</t>
  </si>
  <si>
    <t>Peralta CCD</t>
  </si>
  <si>
    <t xml:space="preserve">   Alameda College</t>
  </si>
  <si>
    <t xml:space="preserve">   Berkeley City College</t>
  </si>
  <si>
    <t xml:space="preserve">   Laney College</t>
  </si>
  <si>
    <t xml:space="preserve">   Merritt College</t>
  </si>
  <si>
    <t>Rancho Santiago CCD</t>
  </si>
  <si>
    <t xml:space="preserve">   Santa Ana College</t>
  </si>
  <si>
    <t xml:space="preserve">   Santiago Canyon College</t>
  </si>
  <si>
    <t>Redwoods CCD</t>
  </si>
  <si>
    <t xml:space="preserve">   Redwoods, College of the</t>
  </si>
  <si>
    <t>Rio Hondo CCD</t>
  </si>
  <si>
    <t xml:space="preserve">   Rio Hondo College</t>
  </si>
  <si>
    <t>Riverside CCD</t>
  </si>
  <si>
    <t xml:space="preserve">   Moreno Valley</t>
  </si>
  <si>
    <t xml:space="preserve">   Norco</t>
  </si>
  <si>
    <t xml:space="preserve">   Riverside College</t>
  </si>
  <si>
    <t>San Bernardino CCD</t>
  </si>
  <si>
    <t xml:space="preserve">   Crafton Hills College</t>
  </si>
  <si>
    <t xml:space="preserve">   San Bernardino Valley College</t>
  </si>
  <si>
    <t>San Diego CCD</t>
  </si>
  <si>
    <t xml:space="preserve">   San Diego City College</t>
  </si>
  <si>
    <t xml:space="preserve">   San Diego Mesa College</t>
  </si>
  <si>
    <t xml:space="preserve">   San Diego Miramar College</t>
  </si>
  <si>
    <t>San Francisco CCD</t>
  </si>
  <si>
    <t xml:space="preserve">   San Francisco City College</t>
  </si>
  <si>
    <t>San Joaquin Delta CCD</t>
  </si>
  <si>
    <t xml:space="preserve">   San Joaquin Delta College</t>
  </si>
  <si>
    <t>San Jose-Evergreen CCD</t>
  </si>
  <si>
    <t xml:space="preserve">   Evergreen Valley College</t>
  </si>
  <si>
    <t xml:space="preserve">   San Jose City College</t>
  </si>
  <si>
    <t>San Luis Obispo CCD</t>
  </si>
  <si>
    <t xml:space="preserve">   Cuesta College</t>
  </si>
  <si>
    <t>San Mateo CCD</t>
  </si>
  <si>
    <t xml:space="preserve">   Canada College</t>
  </si>
  <si>
    <t xml:space="preserve">   San Mateo, College of</t>
  </si>
  <si>
    <t xml:space="preserve">   Skyline College</t>
  </si>
  <si>
    <t>Santa Barbara CCD</t>
  </si>
  <si>
    <t xml:space="preserve">   Santa Barbara City College</t>
  </si>
  <si>
    <t>Santa Clarita CCD</t>
  </si>
  <si>
    <t xml:space="preserve">   Canyons, College of the</t>
  </si>
  <si>
    <t>Santa Monica CCD</t>
  </si>
  <si>
    <t xml:space="preserve">   Santa Monica College</t>
  </si>
  <si>
    <t>Sequoias CCD</t>
  </si>
  <si>
    <t xml:space="preserve">   Sequoias, College of the</t>
  </si>
  <si>
    <t>Shasta-Tehama-Trinity CCD</t>
  </si>
  <si>
    <t xml:space="preserve">   Shasta College</t>
  </si>
  <si>
    <t>Sierra CCD</t>
  </si>
  <si>
    <t xml:space="preserve">   Sierra College</t>
  </si>
  <si>
    <t>Siskiyou CCD</t>
  </si>
  <si>
    <t xml:space="preserve">   Siskiyous, College of the</t>
  </si>
  <si>
    <t>Solano CCD</t>
  </si>
  <si>
    <t xml:space="preserve">   Solano College</t>
  </si>
  <si>
    <t>Sonoma County CCD</t>
  </si>
  <si>
    <t xml:space="preserve">   Santa Rose Junior College</t>
  </si>
  <si>
    <t>South Orange County CCD</t>
  </si>
  <si>
    <t xml:space="preserve">   Irvine Valley College</t>
  </si>
  <si>
    <t xml:space="preserve">   Saddleback College</t>
  </si>
  <si>
    <t>Southwestern CCD</t>
  </si>
  <si>
    <t xml:space="preserve">   Southwestern College</t>
  </si>
  <si>
    <t>State Center CCD</t>
  </si>
  <si>
    <t xml:space="preserve">   Clovis College</t>
  </si>
  <si>
    <t xml:space="preserve">   Fresno City College</t>
  </si>
  <si>
    <t xml:space="preserve">   Reedley College</t>
  </si>
  <si>
    <t>Ventura CCD</t>
  </si>
  <si>
    <t xml:space="preserve">   Moorpark College</t>
  </si>
  <si>
    <t xml:space="preserve">   Oxnard College</t>
  </si>
  <si>
    <t xml:space="preserve">   Ventura College</t>
  </si>
  <si>
    <t>Victor Valley CCD</t>
  </si>
  <si>
    <t xml:space="preserve">   Victor Valley College</t>
  </si>
  <si>
    <t>West Hills CCD</t>
  </si>
  <si>
    <t xml:space="preserve">   West Hills Coalinga College</t>
  </si>
  <si>
    <t xml:space="preserve">   West Hills Lemoore College</t>
  </si>
  <si>
    <t>West Kern CCD</t>
  </si>
  <si>
    <t xml:space="preserve">   Taft College</t>
  </si>
  <si>
    <t>West Valley CCD</t>
  </si>
  <si>
    <t xml:space="preserve">   Mission College</t>
  </si>
  <si>
    <t xml:space="preserve">   West Valley College</t>
  </si>
  <si>
    <t>Yosemite CCD</t>
  </si>
  <si>
    <t xml:space="preserve">   Columbia College</t>
  </si>
  <si>
    <t xml:space="preserve">   Modesto Junior College</t>
  </si>
  <si>
    <t>Yuba CCD</t>
  </si>
  <si>
    <t xml:space="preserve">   Woodland College</t>
  </si>
  <si>
    <t xml:space="preserve">   Yuba College</t>
  </si>
  <si>
    <t>TOTAL</t>
  </si>
  <si>
    <t>AMOUNT TO BE ALLOCATED FOR WSC</t>
  </si>
  <si>
    <t>AMOUNT TO BE ALLOCATED FOR EFFORT</t>
  </si>
  <si>
    <t>BASE AMOUNT PER COLLEGE</t>
  </si>
  <si>
    <t>EQUALIZING FACTER</t>
  </si>
  <si>
    <t>AMOUNT TO BE ALLOCATED FOR GROWTH</t>
  </si>
  <si>
    <t>TOTAL ALLOCATION</t>
  </si>
  <si>
    <t>ACCESS TO PRINT AND ELECTRONIC INFO</t>
  </si>
  <si>
    <t>ONE TIME PROJECT ADDITIONAL HOLD BACK</t>
  </si>
  <si>
    <t>Stipend for colleges in weights survey in P2 (21020)</t>
  </si>
  <si>
    <t>DEAF/HARD OF HEARING (DHH)</t>
  </si>
  <si>
    <t>DEVELOPMENTAL CENTERS</t>
  </si>
  <si>
    <t>DISTANCE EDUCATION CAPTIONING</t>
  </si>
  <si>
    <t>ALTERNATE TEXT PRODUCTION CENTER</t>
  </si>
  <si>
    <t>PAD ACCOUNT</t>
  </si>
  <si>
    <t>GROWTH</t>
  </si>
  <si>
    <t>Cut</t>
  </si>
  <si>
    <t>COLLEGE TOTAL</t>
  </si>
  <si>
    <t>2020-21 DSPS Allocation</t>
  </si>
  <si>
    <t>2020-21 Growth</t>
  </si>
  <si>
    <t>Base for Colleges</t>
  </si>
  <si>
    <t>For WSC and College Effort</t>
  </si>
  <si>
    <t>90% for WSC</t>
  </si>
  <si>
    <t>10% for College Effort</t>
  </si>
  <si>
    <t>California Community Colleges Chancellor's Office</t>
  </si>
  <si>
    <t>FY 2020-21 DSPS FUNDING SUMMARY</t>
  </si>
  <si>
    <t>2020-21</t>
  </si>
  <si>
    <t>FUNDS</t>
  </si>
  <si>
    <t>Access to</t>
  </si>
  <si>
    <t xml:space="preserve">  </t>
  </si>
  <si>
    <t>College</t>
  </si>
  <si>
    <t>DHH</t>
  </si>
  <si>
    <t>from PADS</t>
  </si>
  <si>
    <t xml:space="preserve"> Print &amp; </t>
  </si>
  <si>
    <t>Mid-Year</t>
  </si>
  <si>
    <t>College Total</t>
  </si>
  <si>
    <t>District Total</t>
  </si>
  <si>
    <t>Allocation</t>
  </si>
  <si>
    <t>Distribution</t>
  </si>
  <si>
    <t>Account</t>
  </si>
  <si>
    <t xml:space="preserve">Electronic </t>
  </si>
  <si>
    <t>Sub-Total</t>
  </si>
  <si>
    <t>Re-Allocation / Reduction</t>
  </si>
  <si>
    <t>Funding</t>
  </si>
  <si>
    <t>ARRA Funds</t>
  </si>
  <si>
    <t>DSPS + ARRA</t>
  </si>
  <si>
    <t>Information</t>
  </si>
  <si>
    <t>DSPS / PADS</t>
  </si>
  <si>
    <t xml:space="preserve">ALLAN HANCOCK             </t>
  </si>
  <si>
    <t xml:space="preserve">   Allan Hancock</t>
  </si>
  <si>
    <t xml:space="preserve">ANTELOPE VALLEY           </t>
  </si>
  <si>
    <t xml:space="preserve">   Antelope Valley</t>
  </si>
  <si>
    <t xml:space="preserve">BARSTOW                   </t>
  </si>
  <si>
    <t xml:space="preserve">   Barstow</t>
  </si>
  <si>
    <t xml:space="preserve">BUTTE                     </t>
  </si>
  <si>
    <t xml:space="preserve">   Butte</t>
  </si>
  <si>
    <t xml:space="preserve">CABRILLO                  </t>
  </si>
  <si>
    <t xml:space="preserve">   Cabrillo</t>
  </si>
  <si>
    <t xml:space="preserve">CERRITOS                  </t>
  </si>
  <si>
    <t xml:space="preserve">   Cerritos</t>
  </si>
  <si>
    <t>CHABOT-LAS POSITAS</t>
  </si>
  <si>
    <t xml:space="preserve">   Chabot</t>
  </si>
  <si>
    <t xml:space="preserve">   Las Positas</t>
  </si>
  <si>
    <t xml:space="preserve">CHAFFEY                   </t>
  </si>
  <si>
    <t xml:space="preserve">   Chaffey</t>
  </si>
  <si>
    <t xml:space="preserve">CITRUS                    </t>
  </si>
  <si>
    <t xml:space="preserve">   Citrus</t>
  </si>
  <si>
    <t>COAST</t>
  </si>
  <si>
    <t xml:space="preserve">   Coastline</t>
  </si>
  <si>
    <t xml:space="preserve">   Golden West</t>
  </si>
  <si>
    <t xml:space="preserve">   Orange Coast</t>
  </si>
  <si>
    <t xml:space="preserve">COMPTON                   </t>
  </si>
  <si>
    <t xml:space="preserve">   Compton</t>
  </si>
  <si>
    <t xml:space="preserve">CONTRA COSTA              </t>
  </si>
  <si>
    <t xml:space="preserve">   Contra Costa</t>
  </si>
  <si>
    <t xml:space="preserve">   Diablo Valley</t>
  </si>
  <si>
    <t xml:space="preserve">   Los Medanos</t>
  </si>
  <si>
    <t>COPPER MT. DISTRICT</t>
  </si>
  <si>
    <t xml:space="preserve">   Copper Mt. </t>
  </si>
  <si>
    <t>DESERT</t>
  </si>
  <si>
    <t xml:space="preserve">EL CAMINO                 </t>
  </si>
  <si>
    <t xml:space="preserve">   El Camino</t>
  </si>
  <si>
    <t xml:space="preserve">FEATHER RIVER             </t>
  </si>
  <si>
    <t xml:space="preserve">   Feather River</t>
  </si>
  <si>
    <t xml:space="preserve">FOOTHILL                  </t>
  </si>
  <si>
    <t xml:space="preserve">   De Anza</t>
  </si>
  <si>
    <t xml:space="preserve">   Foothill</t>
  </si>
  <si>
    <t xml:space="preserve">GAVILAN                   </t>
  </si>
  <si>
    <t xml:space="preserve">   Gavilan</t>
  </si>
  <si>
    <t xml:space="preserve">GLENDALE                  </t>
  </si>
  <si>
    <t xml:space="preserve">   Glendale</t>
  </si>
  <si>
    <t xml:space="preserve">GROSSMONT                 </t>
  </si>
  <si>
    <t xml:space="preserve">   Cuyamaca</t>
  </si>
  <si>
    <t xml:space="preserve">   Grossmont</t>
  </si>
  <si>
    <t xml:space="preserve">HARTNELL                  </t>
  </si>
  <si>
    <t xml:space="preserve">   Hartnell</t>
  </si>
  <si>
    <t xml:space="preserve">IMPERIAL VALLEY           </t>
  </si>
  <si>
    <t xml:space="preserve">   Imperial Valley</t>
  </si>
  <si>
    <t>KERN</t>
  </si>
  <si>
    <t xml:space="preserve">   Bakersfield</t>
  </si>
  <si>
    <t xml:space="preserve">   Cerro Coso</t>
  </si>
  <si>
    <t xml:space="preserve">   Porterville</t>
  </si>
  <si>
    <t xml:space="preserve">LAKE TAHOE                </t>
  </si>
  <si>
    <t xml:space="preserve">   Lake Tahoe</t>
  </si>
  <si>
    <t xml:space="preserve">LASSEN                    </t>
  </si>
  <si>
    <t xml:space="preserve">   Lassen</t>
  </si>
  <si>
    <t xml:space="preserve">LONG BEACH </t>
  </si>
  <si>
    <t xml:space="preserve">   Long Beach City</t>
  </si>
  <si>
    <t>LOS ANGELES</t>
  </si>
  <si>
    <t xml:space="preserve">   East Los Angeles</t>
  </si>
  <si>
    <t xml:space="preserve">   Los Angeles City</t>
  </si>
  <si>
    <t xml:space="preserve">   Los Angeles Harbor</t>
  </si>
  <si>
    <t xml:space="preserve">   Los Angeles Mission</t>
  </si>
  <si>
    <t xml:space="preserve">   Los Angeles Pierce</t>
  </si>
  <si>
    <t xml:space="preserve">   Los Angeles Southwest</t>
  </si>
  <si>
    <t xml:space="preserve">   Los Angeles Trade-Tech</t>
  </si>
  <si>
    <t xml:space="preserve">   Los Angeles Valley</t>
  </si>
  <si>
    <t xml:space="preserve">   West Los Angeles</t>
  </si>
  <si>
    <t>LOS RIOS</t>
  </si>
  <si>
    <t xml:space="preserve">   American River</t>
  </si>
  <si>
    <t xml:space="preserve">   Cosumnes River</t>
  </si>
  <si>
    <t xml:space="preserve">   Sacramento City</t>
  </si>
  <si>
    <t xml:space="preserve">MARIN                     </t>
  </si>
  <si>
    <t xml:space="preserve">   Marin</t>
  </si>
  <si>
    <t>MENDOCINO-LAKE</t>
  </si>
  <si>
    <t xml:space="preserve">   Mendocino</t>
  </si>
  <si>
    <t xml:space="preserve">MERCED                    </t>
  </si>
  <si>
    <t xml:space="preserve">   Merced</t>
  </si>
  <si>
    <t xml:space="preserve">MIRA COSTA                </t>
  </si>
  <si>
    <t xml:space="preserve">   Mira Costa</t>
  </si>
  <si>
    <t xml:space="preserve">MONTEREY </t>
  </si>
  <si>
    <t xml:space="preserve">   Monterey Peninsula</t>
  </si>
  <si>
    <t xml:space="preserve">MT. SAN ANTONIO           </t>
  </si>
  <si>
    <t xml:space="preserve">  Mt. San Antonio</t>
  </si>
  <si>
    <t xml:space="preserve">MT. SAN JACINTO           </t>
  </si>
  <si>
    <t xml:space="preserve">  Mt. San Jacinto</t>
  </si>
  <si>
    <t xml:space="preserve">NAPA                      </t>
  </si>
  <si>
    <t xml:space="preserve">   Napa</t>
  </si>
  <si>
    <t>NORTH ORANGE</t>
  </si>
  <si>
    <t xml:space="preserve">   Cypress</t>
  </si>
  <si>
    <t xml:space="preserve">   Fullerton</t>
  </si>
  <si>
    <t>OHLONE</t>
  </si>
  <si>
    <t xml:space="preserve">   Ohlone</t>
  </si>
  <si>
    <t xml:space="preserve">PALO VERDE                </t>
  </si>
  <si>
    <t xml:space="preserve">   Palo Verde</t>
  </si>
  <si>
    <t xml:space="preserve">PALOMAR                   </t>
  </si>
  <si>
    <t xml:space="preserve">   Palomar</t>
  </si>
  <si>
    <t xml:space="preserve">PASADENA </t>
  </si>
  <si>
    <t xml:space="preserve">   Pasadena City</t>
  </si>
  <si>
    <t>PERALTA</t>
  </si>
  <si>
    <t xml:space="preserve">   Alameda</t>
  </si>
  <si>
    <t xml:space="preserve">   Berkeley City</t>
  </si>
  <si>
    <t xml:space="preserve">   Laney</t>
  </si>
  <si>
    <t xml:space="preserve">   Merritt</t>
  </si>
  <si>
    <t xml:space="preserve">RANCHO SANTIAGO           </t>
  </si>
  <si>
    <t xml:space="preserve">   Santa Ana</t>
  </si>
  <si>
    <t xml:space="preserve">   Santiago Canyon</t>
  </si>
  <si>
    <t>REDWOODS</t>
  </si>
  <si>
    <t xml:space="preserve">RIO HONDO                 </t>
  </si>
  <si>
    <t xml:space="preserve">   Rio Hondo</t>
  </si>
  <si>
    <t xml:space="preserve">RIVERSIDE                 </t>
  </si>
  <si>
    <t xml:space="preserve">   Riverside City</t>
  </si>
  <si>
    <t xml:space="preserve">SAN BERNARDINO </t>
  </si>
  <si>
    <t xml:space="preserve">   Crafton Hills</t>
  </si>
  <si>
    <t xml:space="preserve">   San Bernardino Valley</t>
  </si>
  <si>
    <t xml:space="preserve">SAN DIEGO </t>
  </si>
  <si>
    <t xml:space="preserve">   San Diego City</t>
  </si>
  <si>
    <t xml:space="preserve">   San Diego Mesa</t>
  </si>
  <si>
    <t xml:space="preserve">   San Diego Miramar</t>
  </si>
  <si>
    <t xml:space="preserve">SAN FRANCISCO </t>
  </si>
  <si>
    <t xml:space="preserve">   San Francisco City</t>
  </si>
  <si>
    <t>SAN JOAQUIN</t>
  </si>
  <si>
    <t xml:space="preserve">   San Joaquin Delta</t>
  </si>
  <si>
    <t xml:space="preserve">SAN JOSE </t>
  </si>
  <si>
    <t xml:space="preserve">   Evergreen</t>
  </si>
  <si>
    <t xml:space="preserve">   San Jose City</t>
  </si>
  <si>
    <t>SAN LUIS OBISPO</t>
  </si>
  <si>
    <t xml:space="preserve">   Cuesta</t>
  </si>
  <si>
    <t>SAN MATEO</t>
  </si>
  <si>
    <t xml:space="preserve">   Canada</t>
  </si>
  <si>
    <t xml:space="preserve">   Skyline</t>
  </si>
  <si>
    <t xml:space="preserve">SANTA BARBARA </t>
  </si>
  <si>
    <t xml:space="preserve">   Santa Barbara City</t>
  </si>
  <si>
    <t>SANTA CLARITA</t>
  </si>
  <si>
    <t xml:space="preserve">SANTA MONICA              </t>
  </si>
  <si>
    <t xml:space="preserve">   Santa Monica</t>
  </si>
  <si>
    <t>SEQUOIAS</t>
  </si>
  <si>
    <t xml:space="preserve">SHASTA                    </t>
  </si>
  <si>
    <t xml:space="preserve">   Shasta</t>
  </si>
  <si>
    <t xml:space="preserve">SIERRA                    </t>
  </si>
  <si>
    <t xml:space="preserve">   Sierra</t>
  </si>
  <si>
    <t>SISKIYOU</t>
  </si>
  <si>
    <t xml:space="preserve">SOLANO                    </t>
  </si>
  <si>
    <t xml:space="preserve">   Solano</t>
  </si>
  <si>
    <t>SONOMA</t>
  </si>
  <si>
    <t xml:space="preserve">   Santa Rosa Junior</t>
  </si>
  <si>
    <t>SOUTH ORANGE COUNTY</t>
  </si>
  <si>
    <t xml:space="preserve">   Irvine Valley</t>
  </si>
  <si>
    <t xml:space="preserve">   Saddleback</t>
  </si>
  <si>
    <t xml:space="preserve">SOUTHWESTERN              </t>
  </si>
  <si>
    <t xml:space="preserve">   Southwestern</t>
  </si>
  <si>
    <t>STATE CENTER</t>
  </si>
  <si>
    <t xml:space="preserve">   Clovis</t>
  </si>
  <si>
    <t xml:space="preserve">   Fresno City</t>
  </si>
  <si>
    <t xml:space="preserve">   Reedley</t>
  </si>
  <si>
    <t xml:space="preserve">VENTURA                   </t>
  </si>
  <si>
    <t xml:space="preserve">   Moorpark</t>
  </si>
  <si>
    <t xml:space="preserve">   Oxnard</t>
  </si>
  <si>
    <t xml:space="preserve">   Ventura</t>
  </si>
  <si>
    <t xml:space="preserve">VICTOR VALLEY             </t>
  </si>
  <si>
    <t xml:space="preserve">   Victor Valley</t>
  </si>
  <si>
    <t xml:space="preserve">WEST HILLS                </t>
  </si>
  <si>
    <t xml:space="preserve">   West Hills Coalinga</t>
  </si>
  <si>
    <t xml:space="preserve">   West Hills Lemoore</t>
  </si>
  <si>
    <t>WEST KERN</t>
  </si>
  <si>
    <t xml:space="preserve">   Taft</t>
  </si>
  <si>
    <t xml:space="preserve">WEST VALLEY               </t>
  </si>
  <si>
    <t xml:space="preserve">   Mission</t>
  </si>
  <si>
    <t xml:space="preserve">   West Valley</t>
  </si>
  <si>
    <t>YOSEMITE</t>
  </si>
  <si>
    <t xml:space="preserve">   Columbia</t>
  </si>
  <si>
    <t xml:space="preserve">   Modesto Junior</t>
  </si>
  <si>
    <t xml:space="preserve">YUBA                      </t>
  </si>
  <si>
    <t xml:space="preserve">   Woodland</t>
  </si>
  <si>
    <t xml:space="preserve">   Yuba</t>
  </si>
  <si>
    <t>Subtotal CCCs</t>
  </si>
  <si>
    <t xml:space="preserve">   Coastline DDL Center</t>
  </si>
  <si>
    <t>Subtotal DDL Centers</t>
  </si>
  <si>
    <t>TOTAL CCCs + DDLs</t>
  </si>
  <si>
    <t>This is the Access figure</t>
  </si>
  <si>
    <t>Goal Seek cell F201 with D204 (Correct - $10K x 110 CCCs = $1,100,000</t>
  </si>
  <si>
    <t>6.18499178784054E</t>
  </si>
  <si>
    <t>HIGH TECH TRAINING CENTER</t>
  </si>
  <si>
    <t>guarantee applied</t>
  </si>
  <si>
    <t>% of 2019-2020</t>
  </si>
  <si>
    <t>Adjusted College</t>
  </si>
  <si>
    <t>Total WSC, CE</t>
  </si>
  <si>
    <t xml:space="preserve"> Amount for</t>
  </si>
  <si>
    <t>Final Amount with 95%</t>
  </si>
  <si>
    <t>Amount WSC</t>
  </si>
  <si>
    <t>WSC 2018-19</t>
  </si>
  <si>
    <t>WSC 2017-18</t>
  </si>
  <si>
    <t>(for comparison)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</si>
</sst>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0_);_(* \(#,##0.000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</cellStyleXfs>
  <cellXfs count="68">
    <xf numFmtId="0" fontId="0" fillId="0" borderId="0" xfId="0"/>
    <xf numFmtId="10" fontId="0" fillId="0" borderId="0" xfId="0" applyNumberFormat="1"/>
    <xf numFmtId="0" fontId="0" fillId="0" borderId="0" xfId="0" quotePrefix="1"/>
    <xf numFmtId="0" fontId="1" fillId="2" borderId="0" xfId="0" applyFont="1" applyFill="1"/>
    <xf numFmtId="0" fontId="0" fillId="0" borderId="0" xfId="0" applyFont="1" applyFill="1"/>
    <xf numFmtId="164" fontId="0" fillId="0" borderId="0" xfId="0" applyNumberFormat="1"/>
    <xf numFmtId="164" fontId="0" fillId="0" borderId="0" xfId="0" applyNumberFormat="1" applyFont="1" applyFill="1"/>
    <xf numFmtId="164" fontId="1" fillId="2" borderId="0" xfId="0" applyNumberFormat="1" applyFont="1" applyFill="1"/>
    <xf numFmtId="2" fontId="0" fillId="0" borderId="0" xfId="0" applyNumberFormat="1"/>
    <xf numFmtId="37" fontId="4" fillId="0" borderId="0" xfId="3" applyFill="1" applyBorder="1"/>
    <xf numFmtId="37" fontId="4" fillId="0" borderId="0" xfId="3" applyFill="1"/>
    <xf numFmtId="37" fontId="4" fillId="0" borderId="3" xfId="3" applyFill="1" applyBorder="1"/>
    <xf numFmtId="37" fontId="6" fillId="0" borderId="0" xfId="3" applyFont="1" applyFill="1" applyBorder="1" applyAlignment="1">
      <alignment horizontal="left"/>
    </xf>
    <xf numFmtId="37" fontId="6" fillId="0" borderId="0" xfId="3" applyFont="1" applyFill="1" applyBorder="1" applyAlignment="1">
      <alignment horizontal="center"/>
    </xf>
    <xf numFmtId="37" fontId="6" fillId="0" borderId="0" xfId="3" quotePrefix="1" applyFont="1" applyFill="1" applyBorder="1" applyAlignment="1">
      <alignment horizontal="center"/>
    </xf>
    <xf numFmtId="37" fontId="7" fillId="0" borderId="0" xfId="3" quotePrefix="1" applyFont="1" applyFill="1" applyBorder="1" applyAlignment="1">
      <alignment horizontal="center"/>
    </xf>
    <xf numFmtId="37" fontId="7" fillId="0" borderId="3" xfId="3" applyFont="1" applyFill="1" applyBorder="1" applyAlignment="1" applyProtection="1">
      <alignment horizontal="left"/>
    </xf>
    <xf numFmtId="37" fontId="8" fillId="0" borderId="0" xfId="3" applyFont="1" applyFill="1"/>
    <xf numFmtId="37" fontId="7" fillId="0" borderId="3" xfId="3" applyFont="1" applyFill="1" applyBorder="1"/>
    <xf numFmtId="37" fontId="7" fillId="0" borderId="0" xfId="3" applyFont="1" applyFill="1" applyBorder="1" applyAlignment="1" applyProtection="1">
      <alignment horizontal="center" wrapText="1"/>
    </xf>
    <xf numFmtId="37" fontId="7" fillId="0" borderId="3" xfId="3" applyFont="1" applyFill="1" applyBorder="1" applyAlignment="1" applyProtection="1">
      <alignment horizontal="fill" wrapText="1"/>
    </xf>
    <xf numFmtId="37" fontId="7" fillId="0" borderId="0" xfId="3" applyFont="1" applyFill="1" applyBorder="1" applyAlignment="1">
      <alignment wrapText="1"/>
    </xf>
    <xf numFmtId="37" fontId="9" fillId="0" borderId="0" xfId="3" applyFont="1" applyFill="1" applyBorder="1" applyAlignment="1">
      <alignment horizontal="center" wrapText="1"/>
    </xf>
    <xf numFmtId="37" fontId="7" fillId="0" borderId="0" xfId="3" applyFont="1" applyFill="1" applyBorder="1" applyAlignment="1">
      <alignment horizontal="center" wrapText="1"/>
    </xf>
    <xf numFmtId="37" fontId="6" fillId="0" borderId="0" xfId="3" applyFont="1" applyFill="1" applyBorder="1"/>
    <xf numFmtId="37" fontId="6" fillId="0" borderId="0" xfId="3" applyFont="1" applyFill="1"/>
    <xf numFmtId="37" fontId="8" fillId="0" borderId="0" xfId="3" applyFont="1" applyFill="1" applyAlignment="1">
      <alignment wrapText="1"/>
    </xf>
    <xf numFmtId="37" fontId="6" fillId="0" borderId="3" xfId="3" applyFont="1" applyFill="1" applyBorder="1" applyAlignment="1" applyProtection="1">
      <alignment horizontal="left"/>
    </xf>
    <xf numFmtId="165" fontId="6" fillId="0" borderId="0" xfId="2" applyNumberFormat="1" applyFont="1" applyFill="1" applyBorder="1"/>
    <xf numFmtId="165" fontId="6" fillId="0" borderId="0" xfId="2" applyNumberFormat="1" applyFont="1" applyFill="1" applyBorder="1" applyProtection="1"/>
    <xf numFmtId="165" fontId="6" fillId="0" borderId="0" xfId="2" applyNumberFormat="1" applyFont="1" applyFill="1" applyBorder="1" applyAlignment="1" applyProtection="1">
      <alignment horizontal="center"/>
    </xf>
    <xf numFmtId="37" fontId="6" fillId="0" borderId="0" xfId="3" applyFont="1" applyFill="1" applyBorder="1" applyProtection="1"/>
    <xf numFmtId="37" fontId="6" fillId="0" borderId="0" xfId="3" applyFont="1" applyFill="1" applyBorder="1" applyAlignment="1" applyProtection="1">
      <alignment horizontal="center"/>
    </xf>
    <xf numFmtId="37" fontId="6" fillId="0" borderId="3" xfId="4" applyFont="1" applyFill="1" applyBorder="1" applyAlignment="1" applyProtection="1">
      <alignment horizontal="left"/>
    </xf>
    <xf numFmtId="37" fontId="6" fillId="0" borderId="0" xfId="3" applyFont="1" applyFill="1" applyBorder="1" applyAlignment="1" applyProtection="1">
      <alignment horizontal="right"/>
    </xf>
    <xf numFmtId="3" fontId="6" fillId="0" borderId="3" xfId="5" applyNumberFormat="1" applyFont="1" applyFill="1" applyBorder="1" applyAlignment="1" applyProtection="1">
      <alignment horizontal="left"/>
    </xf>
    <xf numFmtId="37" fontId="6" fillId="0" borderId="3" xfId="6" applyFont="1" applyFill="1" applyBorder="1" applyAlignment="1" applyProtection="1">
      <alignment horizontal="left"/>
    </xf>
    <xf numFmtId="37" fontId="6" fillId="0" borderId="3" xfId="7" applyFont="1" applyFill="1" applyBorder="1" applyAlignment="1" applyProtection="1">
      <alignment horizontal="left"/>
    </xf>
    <xf numFmtId="37" fontId="6" fillId="0" borderId="3" xfId="3" applyFont="1" applyFill="1" applyBorder="1"/>
    <xf numFmtId="166" fontId="6" fillId="0" borderId="0" xfId="1" applyNumberFormat="1" applyFont="1" applyFill="1" applyBorder="1"/>
    <xf numFmtId="37" fontId="7" fillId="0" borderId="4" xfId="3" applyFont="1" applyFill="1" applyBorder="1" applyAlignment="1" applyProtection="1">
      <alignment horizontal="left"/>
    </xf>
    <xf numFmtId="44" fontId="7" fillId="0" borderId="5" xfId="2" applyNumberFormat="1" applyFont="1" applyFill="1" applyBorder="1" applyProtection="1"/>
    <xf numFmtId="165" fontId="7" fillId="0" borderId="5" xfId="2" applyNumberFormat="1" applyFont="1" applyFill="1" applyBorder="1" applyProtection="1"/>
    <xf numFmtId="37" fontId="4" fillId="0" borderId="0" xfId="3" applyFill="1" applyBorder="1" applyAlignment="1" applyProtection="1">
      <alignment horizontal="center"/>
    </xf>
    <xf numFmtId="37" fontId="4" fillId="0" borderId="0" xfId="3" applyFont="1" applyFill="1" applyBorder="1"/>
    <xf numFmtId="37" fontId="6" fillId="0" borderId="0" xfId="8" applyFont="1" applyFill="1" applyBorder="1"/>
    <xf numFmtId="3" fontId="6" fillId="0" borderId="0" xfId="1" applyNumberFormat="1" applyFont="1" applyFill="1" applyBorder="1"/>
    <xf numFmtId="37" fontId="6" fillId="0" borderId="0" xfId="6" applyFont="1" applyFill="1" applyBorder="1"/>
    <xf numFmtId="37" fontId="6" fillId="0" borderId="3" xfId="6" applyFont="1" applyFill="1" applyBorder="1"/>
    <xf numFmtId="37" fontId="7" fillId="0" borderId="4" xfId="6" quotePrefix="1" applyFont="1" applyFill="1" applyBorder="1" applyAlignment="1">
      <alignment horizontal="left"/>
    </xf>
    <xf numFmtId="165" fontId="7" fillId="0" borderId="5" xfId="2" applyNumberFormat="1" applyFont="1" applyFill="1" applyBorder="1"/>
    <xf numFmtId="3" fontId="6" fillId="0" borderId="0" xfId="1" applyNumberFormat="1" applyFont="1" applyFill="1"/>
    <xf numFmtId="37" fontId="4" fillId="0" borderId="0" xfId="3" applyFont="1" applyFill="1"/>
    <xf numFmtId="37" fontId="6" fillId="0" borderId="0" xfId="6" applyFont="1" applyFill="1"/>
    <xf numFmtId="37" fontId="4" fillId="0" borderId="0" xfId="3" applyFill="1" applyAlignment="1">
      <alignment wrapText="1"/>
    </xf>
    <xf numFmtId="3" fontId="6" fillId="0" borderId="0" xfId="1" applyNumberFormat="1" applyFont="1" applyFill="1" applyAlignment="1">
      <alignment wrapText="1"/>
    </xf>
    <xf numFmtId="37" fontId="4" fillId="0" borderId="0" xfId="3" applyFont="1" applyFill="1" applyAlignment="1">
      <alignment wrapText="1"/>
    </xf>
    <xf numFmtId="167" fontId="6" fillId="0" borderId="0" xfId="1" applyNumberFormat="1" applyFont="1" applyFill="1" applyAlignment="1">
      <alignment wrapText="1"/>
    </xf>
    <xf numFmtId="37" fontId="7" fillId="0" borderId="0" xfId="3" applyFont="1" applyFill="1" applyBorder="1" applyAlignment="1">
      <alignment horizontal="center"/>
    </xf>
    <xf numFmtId="0" fontId="1" fillId="0" borderId="0" xfId="0" applyFont="1" applyFill="1"/>
    <xf numFmtId="37" fontId="6" fillId="0" borderId="0" xfId="6" applyFont="1" applyFill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7" fontId="5" fillId="0" borderId="3" xfId="3" applyFont="1" applyFill="1" applyBorder="1" applyAlignment="1" applyProtection="1">
      <alignment horizontal="left"/>
    </xf>
    <xf numFmtId="37" fontId="5" fillId="0" borderId="0" xfId="3" applyFont="1" applyFill="1" applyBorder="1" applyAlignment="1" applyProtection="1">
      <alignment horizontal="left"/>
    </xf>
    <xf numFmtId="37" fontId="7" fillId="0" borderId="0" xfId="3" applyFont="1" applyFill="1" applyBorder="1" applyAlignment="1">
      <alignment horizontal="center"/>
    </xf>
    <xf numFmtId="164" fontId="0" fillId="0" borderId="0" xfId="0" applyNumberFormat="1" applyProtection="1"/>
    <xf numFmtId="165" fontId="6" fillId="0" borderId="0" xfId="2" applyNumberFormat="1" applyFont="1" applyFill="1" applyBorder="1" applyProtection="1">
      <protection locked="0"/>
    </xf>
  </cellXfs>
  <cellStyles count="9">
    <cellStyle name="Comma" xfId="1" builtinId="3"/>
    <cellStyle name="Currency" xfId="2" builtinId="4"/>
    <cellStyle name="Normal" xfId="0" builtinId="0"/>
    <cellStyle name="Normal_1CHECK" xfId="4"/>
    <cellStyle name="Normal_8COL-EFF" xfId="8"/>
    <cellStyle name="Normal_APP-9697" xfId="7"/>
    <cellStyle name="Normal_APP-M-96" xfId="5"/>
    <cellStyle name="Normal_LY-FUND" xfId="6"/>
    <cellStyle name="Normal_TY-FUN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tabSelected="1" workbookViewId="0">
      <pane ySplit="1" topLeftCell="A2" activePane="bottomLeft" state="frozen"/>
      <selection pane="bottomLeft" activeCell="B160" sqref="B160"/>
    </sheetView>
  </sheetViews>
  <sheetFormatPr defaultRowHeight="14.4" x14ac:dyDescent="0.3"/>
  <cols>
    <col min="1" max="1" width="21" customWidth="1"/>
    <col min="2" max="2" width="14.44140625" customWidth="1"/>
    <col min="3" max="3" width="14.6640625" style="8" customWidth="1"/>
    <col min="4" max="4" width="15.33203125" style="8" customWidth="1"/>
    <col min="5" max="5" width="15.77734375" customWidth="1"/>
    <col min="6" max="6" width="16" customWidth="1"/>
    <col min="7" max="7" width="14.109375" customWidth="1"/>
    <col min="8" max="8" width="14.33203125" style="4" customWidth="1"/>
    <col min="9" max="9" width="19.109375" style="3" customWidth="1"/>
    <col min="10" max="10" width="13.33203125" style="1" customWidth="1"/>
  </cols>
  <sheetData>
    <row r="1" spans="1:11" x14ac:dyDescent="0.3">
      <c r="B1" t="s">
        <v>2</v>
      </c>
      <c r="C1" s="8" t="s">
        <v>436</v>
      </c>
      <c r="D1" s="8" t="s">
        <v>437</v>
      </c>
      <c r="E1" t="s">
        <v>4</v>
      </c>
      <c r="F1" t="s">
        <v>431</v>
      </c>
      <c r="G1" t="s">
        <v>433</v>
      </c>
      <c r="H1" s="4" t="s">
        <v>432</v>
      </c>
      <c r="I1" s="3" t="s">
        <v>434</v>
      </c>
      <c r="J1" s="1" t="s">
        <v>430</v>
      </c>
      <c r="K1" t="s">
        <v>435</v>
      </c>
    </row>
    <row r="2" spans="1:11" x14ac:dyDescent="0.3">
      <c r="B2" t="s">
        <v>6</v>
      </c>
      <c r="D2" s="8" t="s">
        <v>438</v>
      </c>
      <c r="E2" s="2" t="s">
        <v>3</v>
      </c>
      <c r="F2" t="s">
        <v>5</v>
      </c>
      <c r="G2" t="s">
        <v>5</v>
      </c>
      <c r="H2" s="4" t="s">
        <v>7</v>
      </c>
      <c r="I2" s="3" t="s">
        <v>429</v>
      </c>
      <c r="J2" s="1" t="s">
        <v>233</v>
      </c>
      <c r="K2" t="s">
        <v>8</v>
      </c>
    </row>
    <row r="3" spans="1:11" x14ac:dyDescent="0.3">
      <c r="A3" t="s">
        <v>0</v>
      </c>
      <c r="E3" t="s">
        <v>0</v>
      </c>
      <c r="G3" t="s">
        <v>0</v>
      </c>
      <c r="H3" s="4" t="s">
        <v>0</v>
      </c>
      <c r="K3" t="s">
        <v>0</v>
      </c>
    </row>
    <row r="4" spans="1:11" x14ac:dyDescent="0.3">
      <c r="A4" t="s">
        <v>9</v>
      </c>
      <c r="G4" t="s">
        <v>10</v>
      </c>
    </row>
    <row r="5" spans="1:11" x14ac:dyDescent="0.3">
      <c r="A5" t="s">
        <v>11</v>
      </c>
      <c r="B5" s="5">
        <v>670699</v>
      </c>
      <c r="C5" s="8">
        <v>3053.6</v>
      </c>
      <c r="D5" s="8">
        <v>921.17</v>
      </c>
      <c r="E5" s="5">
        <v>710091</v>
      </c>
      <c r="F5" s="5">
        <v>251775</v>
      </c>
      <c r="G5" s="5">
        <v>93177</v>
      </c>
      <c r="H5" s="6">
        <v>875860</v>
      </c>
      <c r="I5" s="7">
        <v>714933</v>
      </c>
      <c r="J5" s="1">
        <v>1.0659520887909479</v>
      </c>
      <c r="K5">
        <v>2132.4299999999998</v>
      </c>
    </row>
    <row r="6" spans="1:11" x14ac:dyDescent="0.3">
      <c r="A6" t="s">
        <v>12</v>
      </c>
      <c r="B6" s="5"/>
      <c r="E6" s="5"/>
      <c r="F6" s="5"/>
      <c r="G6" s="5" t="s">
        <v>10</v>
      </c>
      <c r="H6" s="6"/>
      <c r="I6" s="7" t="s">
        <v>0</v>
      </c>
      <c r="J6" s="1" t="s">
        <v>0</v>
      </c>
    </row>
    <row r="7" spans="1:11" x14ac:dyDescent="0.3">
      <c r="A7" t="s">
        <v>13</v>
      </c>
      <c r="B7" s="5">
        <v>980142</v>
      </c>
      <c r="C7" s="8">
        <v>3338.8</v>
      </c>
      <c r="D7" s="8">
        <v>809.69999999999993</v>
      </c>
      <c r="E7" s="5">
        <v>776412</v>
      </c>
      <c r="F7" s="5">
        <v>79735</v>
      </c>
      <c r="G7" s="5">
        <v>29508</v>
      </c>
      <c r="H7" s="6">
        <v>878512</v>
      </c>
      <c r="I7" s="7">
        <v>931135</v>
      </c>
      <c r="J7" s="1">
        <v>0.95000010202603291</v>
      </c>
      <c r="K7">
        <v>2529.1000000000004</v>
      </c>
    </row>
    <row r="8" spans="1:11" x14ac:dyDescent="0.3">
      <c r="A8" t="s">
        <v>14</v>
      </c>
      <c r="B8" s="5"/>
      <c r="E8" s="5"/>
      <c r="F8" s="5"/>
      <c r="G8" s="5" t="s">
        <v>10</v>
      </c>
      <c r="H8" s="6"/>
      <c r="I8" s="7"/>
    </row>
    <row r="9" spans="1:11" x14ac:dyDescent="0.3">
      <c r="A9" t="s">
        <v>15</v>
      </c>
      <c r="B9" s="5">
        <v>267066</v>
      </c>
      <c r="C9" s="8">
        <v>698.8</v>
      </c>
      <c r="D9" s="8">
        <v>219.98000000000002</v>
      </c>
      <c r="E9" s="5">
        <v>162500</v>
      </c>
      <c r="F9" s="5">
        <v>0</v>
      </c>
      <c r="G9" s="5" t="s">
        <v>10</v>
      </c>
      <c r="H9" s="6">
        <v>235092</v>
      </c>
      <c r="I9" s="7">
        <v>253713</v>
      </c>
      <c r="J9" s="1">
        <v>0.9500011233178316</v>
      </c>
      <c r="K9">
        <v>478.81999999999994</v>
      </c>
    </row>
    <row r="10" spans="1:11" x14ac:dyDescent="0.3">
      <c r="A10" t="s">
        <v>16</v>
      </c>
      <c r="B10" s="5"/>
      <c r="E10" s="5"/>
      <c r="F10" s="5"/>
      <c r="G10" s="5" t="s">
        <v>10</v>
      </c>
      <c r="H10" s="6"/>
      <c r="I10" s="7"/>
    </row>
    <row r="11" spans="1:11" x14ac:dyDescent="0.3">
      <c r="A11" t="s">
        <v>17</v>
      </c>
      <c r="B11" s="5">
        <v>714271</v>
      </c>
      <c r="C11" s="8">
        <v>2646</v>
      </c>
      <c r="D11" s="8">
        <v>1144.6999999999998</v>
      </c>
      <c r="E11" s="5">
        <v>615306</v>
      </c>
      <c r="F11" s="5">
        <v>90835</v>
      </c>
      <c r="G11" s="5">
        <v>33616</v>
      </c>
      <c r="H11" s="6">
        <v>721514</v>
      </c>
      <c r="I11" s="7">
        <v>721514</v>
      </c>
      <c r="J11" s="1">
        <v>1.0101404088924233</v>
      </c>
      <c r="K11">
        <v>1501.3000000000002</v>
      </c>
    </row>
    <row r="12" spans="1:11" x14ac:dyDescent="0.3">
      <c r="A12" t="s">
        <v>18</v>
      </c>
      <c r="B12" s="5"/>
      <c r="E12" s="5"/>
      <c r="F12" s="5"/>
      <c r="G12" s="5" t="s">
        <v>10</v>
      </c>
      <c r="H12" s="6"/>
      <c r="I12" s="7"/>
    </row>
    <row r="13" spans="1:11" x14ac:dyDescent="0.3">
      <c r="A13" t="s">
        <v>19</v>
      </c>
      <c r="B13" s="5">
        <v>1462864</v>
      </c>
      <c r="C13" s="8">
        <v>5409.6999999999989</v>
      </c>
      <c r="D13" s="8">
        <v>2738.69</v>
      </c>
      <c r="E13" s="5">
        <v>1257983</v>
      </c>
      <c r="F13" s="5">
        <v>25892</v>
      </c>
      <c r="G13" s="5">
        <v>9582</v>
      </c>
      <c r="H13" s="6">
        <v>1340157</v>
      </c>
      <c r="I13" s="7">
        <v>1389721</v>
      </c>
      <c r="J13" s="1">
        <v>0.95000013671810912</v>
      </c>
      <c r="K13">
        <v>2671.0099999999989</v>
      </c>
    </row>
    <row r="14" spans="1:11" x14ac:dyDescent="0.3">
      <c r="A14" t="s">
        <v>20</v>
      </c>
      <c r="B14" s="5"/>
      <c r="E14" s="5"/>
      <c r="F14" s="5"/>
      <c r="G14" s="5" t="s">
        <v>10</v>
      </c>
      <c r="H14" s="6"/>
      <c r="I14" s="7"/>
    </row>
    <row r="15" spans="1:11" x14ac:dyDescent="0.3">
      <c r="A15" t="s">
        <v>21</v>
      </c>
      <c r="B15" s="5">
        <v>1530379</v>
      </c>
      <c r="C15" s="8">
        <v>4426.4000000000005</v>
      </c>
      <c r="D15" s="8">
        <v>2307.2000000000003</v>
      </c>
      <c r="E15" s="5">
        <v>1029324</v>
      </c>
      <c r="F15" s="5">
        <v>589025</v>
      </c>
      <c r="G15" s="5">
        <v>217988</v>
      </c>
      <c r="H15" s="6">
        <v>1319904</v>
      </c>
      <c r="I15" s="7">
        <v>1453860</v>
      </c>
      <c r="J15" s="1">
        <v>0.94999996732835457</v>
      </c>
      <c r="K15">
        <v>2119.2000000000003</v>
      </c>
    </row>
    <row r="16" spans="1:11" x14ac:dyDescent="0.3">
      <c r="A16" t="s">
        <v>22</v>
      </c>
      <c r="B16" s="5"/>
      <c r="E16" s="5"/>
      <c r="F16" s="5"/>
      <c r="G16" s="5" t="s">
        <v>10</v>
      </c>
      <c r="H16" s="6"/>
      <c r="I16" s="7"/>
    </row>
    <row r="17" spans="1:11" x14ac:dyDescent="0.3">
      <c r="A17" t="s">
        <v>23</v>
      </c>
      <c r="B17" s="5">
        <v>1137787</v>
      </c>
      <c r="C17" s="8">
        <v>3597.5000000000005</v>
      </c>
      <c r="D17" s="8">
        <v>2203.75</v>
      </c>
      <c r="E17" s="5">
        <v>836570</v>
      </c>
      <c r="F17" s="5">
        <v>507221</v>
      </c>
      <c r="G17" s="5">
        <v>187713</v>
      </c>
      <c r="H17" s="6">
        <v>1096875</v>
      </c>
      <c r="I17" s="7">
        <v>1096875</v>
      </c>
      <c r="J17" s="1">
        <v>0.96404247895256323</v>
      </c>
      <c r="K17">
        <v>1393.7500000000005</v>
      </c>
    </row>
    <row r="18" spans="1:11" x14ac:dyDescent="0.3">
      <c r="A18" t="s">
        <v>24</v>
      </c>
      <c r="B18" s="5">
        <v>625944</v>
      </c>
      <c r="C18" s="8">
        <v>1987.2</v>
      </c>
      <c r="D18" s="8">
        <v>691.32</v>
      </c>
      <c r="E18" s="5">
        <v>462108</v>
      </c>
      <c r="F18" s="5">
        <v>0</v>
      </c>
      <c r="G18" s="5" t="s">
        <v>10</v>
      </c>
      <c r="H18" s="6">
        <v>534700</v>
      </c>
      <c r="I18" s="7">
        <v>594647</v>
      </c>
      <c r="J18" s="1">
        <v>0.95000031951740094</v>
      </c>
      <c r="K18">
        <v>1295.8800000000001</v>
      </c>
    </row>
    <row r="19" spans="1:11" x14ac:dyDescent="0.3">
      <c r="A19" t="s">
        <v>25</v>
      </c>
      <c r="B19" s="5"/>
      <c r="E19" s="5"/>
      <c r="F19" s="5"/>
      <c r="G19" s="5" t="s">
        <v>10</v>
      </c>
      <c r="H19" s="6"/>
      <c r="I19" s="7"/>
    </row>
    <row r="20" spans="1:11" x14ac:dyDescent="0.3">
      <c r="A20" t="s">
        <v>26</v>
      </c>
      <c r="B20" s="5">
        <v>1646578</v>
      </c>
      <c r="C20" s="8">
        <v>5897</v>
      </c>
      <c r="D20" s="8">
        <v>2829.88</v>
      </c>
      <c r="E20" s="5">
        <v>1371301</v>
      </c>
      <c r="F20" s="5">
        <v>1161</v>
      </c>
      <c r="G20" s="5">
        <v>430</v>
      </c>
      <c r="H20" s="6">
        <v>1444323</v>
      </c>
      <c r="I20" s="7">
        <v>1564249</v>
      </c>
      <c r="J20" s="1">
        <v>0.94999993926798487</v>
      </c>
      <c r="K20">
        <v>3067.12</v>
      </c>
    </row>
    <row r="21" spans="1:11" x14ac:dyDescent="0.3">
      <c r="A21" t="s">
        <v>27</v>
      </c>
      <c r="B21" s="5"/>
      <c r="E21" s="5"/>
      <c r="F21" s="5"/>
      <c r="G21" s="5" t="s">
        <v>10</v>
      </c>
      <c r="H21" s="6"/>
      <c r="I21" s="7"/>
    </row>
    <row r="22" spans="1:11" x14ac:dyDescent="0.3">
      <c r="A22" t="s">
        <v>28</v>
      </c>
      <c r="B22" s="5">
        <v>929335</v>
      </c>
      <c r="C22" s="8">
        <v>2752.3</v>
      </c>
      <c r="D22" s="8">
        <v>1520.9799999999998</v>
      </c>
      <c r="E22" s="5">
        <v>640026</v>
      </c>
      <c r="F22" s="5">
        <v>146919</v>
      </c>
      <c r="G22" s="5">
        <v>54372</v>
      </c>
      <c r="H22" s="6">
        <v>766990</v>
      </c>
      <c r="I22" s="7">
        <v>882868</v>
      </c>
      <c r="J22" s="1">
        <v>0.94999973099043944</v>
      </c>
      <c r="K22">
        <v>1231.3200000000004</v>
      </c>
    </row>
    <row r="23" spans="1:11" x14ac:dyDescent="0.3">
      <c r="A23" t="s">
        <v>29</v>
      </c>
      <c r="B23" s="5"/>
      <c r="E23" s="5"/>
      <c r="F23" s="5"/>
      <c r="G23" s="5" t="s">
        <v>10</v>
      </c>
      <c r="H23" s="6"/>
      <c r="I23" s="7"/>
    </row>
    <row r="24" spans="1:11" x14ac:dyDescent="0.3">
      <c r="A24" t="s">
        <v>30</v>
      </c>
      <c r="B24" s="5">
        <v>1152523</v>
      </c>
      <c r="C24" s="8">
        <v>4022.6</v>
      </c>
      <c r="D24" s="8">
        <v>2107.14</v>
      </c>
      <c r="E24" s="5">
        <v>935424</v>
      </c>
      <c r="F24" s="5">
        <v>478181</v>
      </c>
      <c r="G24" s="5">
        <v>176966</v>
      </c>
      <c r="H24" s="6">
        <v>1184982</v>
      </c>
      <c r="I24" s="7">
        <v>1184982</v>
      </c>
      <c r="J24" s="1">
        <v>1.0281634292764656</v>
      </c>
      <c r="K24">
        <v>1915.46</v>
      </c>
    </row>
    <row r="25" spans="1:11" x14ac:dyDescent="0.3">
      <c r="A25" t="s">
        <v>31</v>
      </c>
      <c r="B25" s="5">
        <v>840210</v>
      </c>
      <c r="C25" s="8">
        <v>2970.2</v>
      </c>
      <c r="D25" s="8">
        <v>1285.5099999999998</v>
      </c>
      <c r="E25" s="5">
        <v>690697</v>
      </c>
      <c r="F25" s="5">
        <v>197659</v>
      </c>
      <c r="G25" s="5">
        <v>73150</v>
      </c>
      <c r="H25" s="6">
        <v>836439</v>
      </c>
      <c r="I25" s="7">
        <v>836439</v>
      </c>
      <c r="J25" s="1">
        <v>0.99551183632663265</v>
      </c>
      <c r="K25">
        <v>1684.69</v>
      </c>
    </row>
    <row r="26" spans="1:11" x14ac:dyDescent="0.3">
      <c r="A26" t="s">
        <v>32</v>
      </c>
      <c r="B26" s="5">
        <v>1075266</v>
      </c>
      <c r="C26" s="8">
        <v>3679</v>
      </c>
      <c r="D26" s="8">
        <v>1918.7699999999995</v>
      </c>
      <c r="E26" s="5">
        <v>855522</v>
      </c>
      <c r="F26" s="5">
        <v>483063</v>
      </c>
      <c r="G26" s="5">
        <v>178773</v>
      </c>
      <c r="H26" s="6">
        <v>1106887</v>
      </c>
      <c r="I26" s="7">
        <v>1106887</v>
      </c>
      <c r="J26" s="1">
        <v>1.0294076070479306</v>
      </c>
      <c r="K26">
        <v>1760.2300000000005</v>
      </c>
    </row>
    <row r="27" spans="1:11" x14ac:dyDescent="0.3">
      <c r="A27" t="s">
        <v>33</v>
      </c>
      <c r="B27" s="5"/>
      <c r="E27" s="5"/>
      <c r="F27" s="5"/>
      <c r="G27" s="5" t="s">
        <v>10</v>
      </c>
      <c r="H27" s="6"/>
      <c r="I27" s="7"/>
    </row>
    <row r="28" spans="1:11" x14ac:dyDescent="0.3">
      <c r="A28" t="s">
        <v>34</v>
      </c>
      <c r="B28" s="5">
        <v>346920</v>
      </c>
      <c r="C28" s="8">
        <v>859.40000000000009</v>
      </c>
      <c r="D28" s="8">
        <v>439.68000000000006</v>
      </c>
      <c r="E28" s="5">
        <v>199847</v>
      </c>
      <c r="F28" s="5">
        <v>156419</v>
      </c>
      <c r="G28" s="5">
        <v>57888</v>
      </c>
      <c r="H28" s="6">
        <v>330327</v>
      </c>
      <c r="I28" s="7">
        <v>330327</v>
      </c>
      <c r="J28" s="1">
        <v>0.95217052922864065</v>
      </c>
      <c r="K28">
        <v>419.72</v>
      </c>
    </row>
    <row r="29" spans="1:11" x14ac:dyDescent="0.3">
      <c r="A29" t="s">
        <v>35</v>
      </c>
      <c r="B29" s="5"/>
      <c r="E29" s="5"/>
      <c r="F29" s="5"/>
      <c r="G29" s="5" t="s">
        <v>10</v>
      </c>
      <c r="H29" s="6"/>
      <c r="I29" s="7"/>
    </row>
    <row r="30" spans="1:11" x14ac:dyDescent="0.3">
      <c r="A30" t="s">
        <v>36</v>
      </c>
      <c r="B30" s="5">
        <v>729488</v>
      </c>
      <c r="C30" s="8">
        <v>1738.5</v>
      </c>
      <c r="D30" s="8">
        <v>674.40000000000009</v>
      </c>
      <c r="E30" s="5">
        <v>404274</v>
      </c>
      <c r="F30" s="5">
        <v>0</v>
      </c>
      <c r="G30" s="5" t="s">
        <v>10</v>
      </c>
      <c r="H30" s="6">
        <v>476866</v>
      </c>
      <c r="I30" s="7">
        <v>693014</v>
      </c>
      <c r="J30" s="1">
        <v>0.95000054832978742</v>
      </c>
      <c r="K30">
        <v>1064.0999999999999</v>
      </c>
    </row>
    <row r="31" spans="1:11" x14ac:dyDescent="0.3">
      <c r="A31" t="s">
        <v>37</v>
      </c>
      <c r="B31" s="5">
        <v>1466708</v>
      </c>
      <c r="C31" s="8">
        <v>5141.2000000000007</v>
      </c>
      <c r="D31" s="8">
        <v>2012.35</v>
      </c>
      <c r="E31" s="5">
        <v>1195546</v>
      </c>
      <c r="F31" s="5">
        <v>271918</v>
      </c>
      <c r="G31" s="5">
        <v>100632</v>
      </c>
      <c r="H31" s="6">
        <v>1368770</v>
      </c>
      <c r="I31" s="7">
        <v>1393373</v>
      </c>
      <c r="J31" s="1">
        <v>0.95000027271958698</v>
      </c>
      <c r="K31">
        <v>3128.8500000000008</v>
      </c>
    </row>
    <row r="32" spans="1:11" x14ac:dyDescent="0.3">
      <c r="A32" t="s">
        <v>38</v>
      </c>
      <c r="B32" s="5">
        <v>953834</v>
      </c>
      <c r="C32" s="8">
        <v>3417.5</v>
      </c>
      <c r="D32" s="8">
        <v>1823.4299999999998</v>
      </c>
      <c r="E32" s="5">
        <v>794713</v>
      </c>
      <c r="F32" s="5">
        <v>65717</v>
      </c>
      <c r="G32" s="5">
        <v>24321</v>
      </c>
      <c r="H32" s="6">
        <v>891626</v>
      </c>
      <c r="I32" s="7">
        <v>906142</v>
      </c>
      <c r="J32" s="1">
        <v>0.94999968547986335</v>
      </c>
      <c r="K32">
        <v>1594.0700000000002</v>
      </c>
    </row>
    <row r="33" spans="1:11" x14ac:dyDescent="0.3">
      <c r="A33" t="s">
        <v>39</v>
      </c>
      <c r="B33" s="5"/>
      <c r="E33" s="5"/>
      <c r="F33" s="5"/>
      <c r="G33" s="5" t="s">
        <v>10</v>
      </c>
      <c r="H33" s="6"/>
      <c r="I33" s="7"/>
    </row>
    <row r="34" spans="1:11" x14ac:dyDescent="0.3">
      <c r="A34" t="s">
        <v>40</v>
      </c>
      <c r="B34" s="5">
        <v>291655</v>
      </c>
      <c r="C34" s="8">
        <v>1144.5999999999999</v>
      </c>
      <c r="D34" s="8">
        <v>414.95</v>
      </c>
      <c r="E34" s="5">
        <v>266168</v>
      </c>
      <c r="F34" s="5">
        <v>74832</v>
      </c>
      <c r="G34" s="5">
        <v>27694</v>
      </c>
      <c r="H34" s="6">
        <v>366454</v>
      </c>
      <c r="I34" s="7">
        <v>310890</v>
      </c>
      <c r="J34" s="1">
        <v>1.0659512094769505</v>
      </c>
      <c r="K34">
        <v>729.64999999999986</v>
      </c>
    </row>
    <row r="35" spans="1:11" x14ac:dyDescent="0.3">
      <c r="A35" t="s">
        <v>41</v>
      </c>
      <c r="B35" s="5"/>
      <c r="E35" s="5"/>
      <c r="F35" s="5"/>
      <c r="G35" s="5" t="s">
        <v>10</v>
      </c>
      <c r="H35" s="6"/>
      <c r="I35" s="7"/>
    </row>
    <row r="36" spans="1:11" x14ac:dyDescent="0.3">
      <c r="A36" t="s">
        <v>42</v>
      </c>
      <c r="B36" s="5">
        <v>1046194</v>
      </c>
      <c r="C36" s="8">
        <v>4046.9</v>
      </c>
      <c r="D36" s="8">
        <v>1296.02</v>
      </c>
      <c r="E36" s="5">
        <v>941075</v>
      </c>
      <c r="F36" s="5">
        <v>76438</v>
      </c>
      <c r="G36" s="5">
        <v>28288</v>
      </c>
      <c r="H36" s="6">
        <v>1041955</v>
      </c>
      <c r="I36" s="7">
        <v>1041955</v>
      </c>
      <c r="J36" s="1">
        <v>0.99594817022464288</v>
      </c>
      <c r="K36">
        <v>2750.88</v>
      </c>
    </row>
    <row r="37" spans="1:11" x14ac:dyDescent="0.3">
      <c r="A37" t="s">
        <v>43</v>
      </c>
      <c r="B37" s="5"/>
      <c r="E37" s="5"/>
      <c r="F37" s="5"/>
      <c r="G37" s="5" t="s">
        <v>10</v>
      </c>
      <c r="H37" s="6"/>
      <c r="I37" s="7"/>
    </row>
    <row r="38" spans="1:11" x14ac:dyDescent="0.3">
      <c r="A38" t="s">
        <v>44</v>
      </c>
      <c r="B38" s="5">
        <v>1573627</v>
      </c>
      <c r="C38" s="8">
        <v>5773.8</v>
      </c>
      <c r="D38" s="8">
        <v>2715.9</v>
      </c>
      <c r="E38" s="5">
        <v>1342652</v>
      </c>
      <c r="F38" s="5">
        <v>1157088</v>
      </c>
      <c r="G38" s="5">
        <v>428217</v>
      </c>
      <c r="H38" s="6">
        <v>1843461</v>
      </c>
      <c r="I38" s="7">
        <v>1677410</v>
      </c>
      <c r="J38" s="1">
        <v>1.0659514611785386</v>
      </c>
      <c r="K38">
        <v>3057.9</v>
      </c>
    </row>
    <row r="39" spans="1:11" x14ac:dyDescent="0.3">
      <c r="A39" t="s">
        <v>45</v>
      </c>
      <c r="B39" s="5"/>
      <c r="E39" s="5"/>
      <c r="F39" s="5"/>
      <c r="G39" s="5" t="s">
        <v>10</v>
      </c>
      <c r="H39" s="6"/>
      <c r="I39" s="7"/>
    </row>
    <row r="40" spans="1:11" x14ac:dyDescent="0.3">
      <c r="A40" t="s">
        <v>46</v>
      </c>
      <c r="B40" s="5">
        <v>159963</v>
      </c>
      <c r="C40" s="8">
        <v>340.3</v>
      </c>
      <c r="D40" s="8">
        <v>183.95</v>
      </c>
      <c r="E40" s="5">
        <v>79134</v>
      </c>
      <c r="F40" s="5">
        <v>20637</v>
      </c>
      <c r="G40" s="5">
        <v>7637</v>
      </c>
      <c r="H40" s="6">
        <v>159363</v>
      </c>
      <c r="I40" s="7">
        <v>159363</v>
      </c>
      <c r="J40" s="1">
        <v>0.9962491326119165</v>
      </c>
      <c r="K40">
        <v>156.35000000000002</v>
      </c>
    </row>
    <row r="41" spans="1:11" x14ac:dyDescent="0.3">
      <c r="A41" t="s">
        <v>47</v>
      </c>
      <c r="B41" s="5"/>
      <c r="E41" s="5"/>
      <c r="F41" s="5"/>
      <c r="G41" s="5" t="s">
        <v>10</v>
      </c>
      <c r="H41" s="6"/>
      <c r="I41" s="7"/>
    </row>
    <row r="42" spans="1:11" x14ac:dyDescent="0.3">
      <c r="A42" t="s">
        <v>48</v>
      </c>
      <c r="B42" s="5">
        <v>1433757</v>
      </c>
      <c r="C42" s="8">
        <v>4058.0000000000005</v>
      </c>
      <c r="D42" s="8">
        <v>1968.0700000000002</v>
      </c>
      <c r="E42" s="5">
        <v>943656</v>
      </c>
      <c r="F42" s="5">
        <v>1973295</v>
      </c>
      <c r="G42" s="5">
        <v>730281</v>
      </c>
      <c r="H42" s="6">
        <v>1746529</v>
      </c>
      <c r="I42" s="7">
        <v>1528315</v>
      </c>
      <c r="J42" s="1">
        <v>1.0659512037255965</v>
      </c>
      <c r="K42">
        <v>2089.9300000000003</v>
      </c>
    </row>
    <row r="43" spans="1:11" x14ac:dyDescent="0.3">
      <c r="A43" t="s">
        <v>49</v>
      </c>
      <c r="B43" s="5">
        <v>1332976</v>
      </c>
      <c r="C43" s="8">
        <v>5286.5999999999995</v>
      </c>
      <c r="D43" s="8">
        <v>1824.27</v>
      </c>
      <c r="E43" s="5">
        <v>1229357</v>
      </c>
      <c r="F43" s="5">
        <v>34460</v>
      </c>
      <c r="G43" s="5">
        <v>12753</v>
      </c>
      <c r="H43" s="6">
        <v>1314702</v>
      </c>
      <c r="I43" s="7">
        <v>1314702</v>
      </c>
      <c r="J43" s="1">
        <v>0.98629082594135231</v>
      </c>
      <c r="K43">
        <v>3462.3299999999995</v>
      </c>
    </row>
    <row r="44" spans="1:11" x14ac:dyDescent="0.3">
      <c r="A44" t="s">
        <v>50</v>
      </c>
      <c r="B44" s="5"/>
      <c r="E44" s="5"/>
      <c r="F44" s="5"/>
      <c r="G44" s="5" t="s">
        <v>10</v>
      </c>
      <c r="H44" s="6"/>
      <c r="I44" s="7"/>
    </row>
    <row r="45" spans="1:11" x14ac:dyDescent="0.3">
      <c r="A45" t="s">
        <v>51</v>
      </c>
      <c r="B45" s="5">
        <v>713945</v>
      </c>
      <c r="C45" s="8">
        <v>2491.4</v>
      </c>
      <c r="D45" s="8">
        <v>1371.8300000000002</v>
      </c>
      <c r="E45" s="5">
        <v>579355</v>
      </c>
      <c r="F45" s="5">
        <v>0</v>
      </c>
      <c r="G45" s="5" t="s">
        <v>10</v>
      </c>
      <c r="H45" s="6">
        <v>651947</v>
      </c>
      <c r="I45" s="7">
        <v>678248</v>
      </c>
      <c r="J45" s="1">
        <v>0.95000035016702966</v>
      </c>
      <c r="K45">
        <v>1119.57</v>
      </c>
    </row>
    <row r="46" spans="1:11" x14ac:dyDescent="0.3">
      <c r="A46" t="s">
        <v>52</v>
      </c>
      <c r="B46" s="5"/>
      <c r="E46" s="5"/>
      <c r="F46" s="5"/>
      <c r="G46" s="5" t="s">
        <v>10</v>
      </c>
      <c r="H46" s="6"/>
      <c r="I46" s="7"/>
    </row>
    <row r="47" spans="1:11" x14ac:dyDescent="0.3">
      <c r="A47" t="s">
        <v>53</v>
      </c>
      <c r="B47" s="5">
        <v>1310512</v>
      </c>
      <c r="C47" s="8">
        <v>3125.2000000000007</v>
      </c>
      <c r="D47" s="8">
        <v>1123.06</v>
      </c>
      <c r="E47" s="5">
        <v>726741</v>
      </c>
      <c r="F47" s="5">
        <v>1230719</v>
      </c>
      <c r="G47" s="5">
        <v>455467</v>
      </c>
      <c r="H47" s="6">
        <v>1254800</v>
      </c>
      <c r="I47" s="7">
        <v>1254800</v>
      </c>
      <c r="J47" s="1">
        <v>0.95748837095730521</v>
      </c>
      <c r="K47">
        <v>2002.1400000000008</v>
      </c>
    </row>
    <row r="48" spans="1:11" x14ac:dyDescent="0.3">
      <c r="A48" t="s">
        <v>54</v>
      </c>
      <c r="B48" s="5"/>
      <c r="E48" s="5"/>
      <c r="F48" s="5"/>
      <c r="G48" s="5" t="s">
        <v>10</v>
      </c>
      <c r="H48" s="6"/>
      <c r="I48" s="7"/>
    </row>
    <row r="49" spans="1:11" x14ac:dyDescent="0.3">
      <c r="A49" t="s">
        <v>55</v>
      </c>
      <c r="B49" s="5">
        <v>829773</v>
      </c>
      <c r="C49" s="8">
        <v>3292.4</v>
      </c>
      <c r="D49" s="8">
        <v>1011.0400000000001</v>
      </c>
      <c r="E49" s="5">
        <v>765622</v>
      </c>
      <c r="F49" s="5">
        <v>197286</v>
      </c>
      <c r="G49" s="5">
        <v>73012</v>
      </c>
      <c r="H49" s="6">
        <v>911226</v>
      </c>
      <c r="I49" s="7">
        <v>884498</v>
      </c>
      <c r="J49" s="1">
        <v>1.0659517723521976</v>
      </c>
      <c r="K49">
        <v>2281.36</v>
      </c>
    </row>
    <row r="50" spans="1:11" x14ac:dyDescent="0.3">
      <c r="A50" t="s">
        <v>56</v>
      </c>
      <c r="B50" s="5">
        <v>1402469</v>
      </c>
      <c r="C50" s="8">
        <v>5356.7</v>
      </c>
      <c r="D50" s="8">
        <v>1719.8700000000001</v>
      </c>
      <c r="E50" s="5">
        <v>1245658</v>
      </c>
      <c r="F50" s="5">
        <v>585215</v>
      </c>
      <c r="G50" s="5">
        <v>216578</v>
      </c>
      <c r="H50" s="6">
        <v>1534828</v>
      </c>
      <c r="I50" s="7">
        <v>1494964</v>
      </c>
      <c r="J50" s="1">
        <v>1.065951546879111</v>
      </c>
      <c r="K50">
        <v>3636.83</v>
      </c>
    </row>
    <row r="51" spans="1:11" x14ac:dyDescent="0.3">
      <c r="A51" t="s">
        <v>57</v>
      </c>
      <c r="B51" s="5"/>
      <c r="E51" s="5"/>
      <c r="F51" s="5"/>
      <c r="G51" s="5" t="s">
        <v>10</v>
      </c>
      <c r="H51" s="6"/>
      <c r="I51" s="7"/>
    </row>
    <row r="52" spans="1:11" x14ac:dyDescent="0.3">
      <c r="A52" t="s">
        <v>58</v>
      </c>
      <c r="B52" s="5">
        <v>665773</v>
      </c>
      <c r="C52" s="8">
        <v>2312.9999999999995</v>
      </c>
      <c r="D52" s="8">
        <v>806.64999999999986</v>
      </c>
      <c r="E52" s="5">
        <v>537870</v>
      </c>
      <c r="F52" s="5">
        <v>76427</v>
      </c>
      <c r="G52" s="5">
        <v>28284</v>
      </c>
      <c r="H52" s="6">
        <v>638746</v>
      </c>
      <c r="I52" s="7">
        <v>638746</v>
      </c>
      <c r="J52" s="1">
        <v>0.95940508251310885</v>
      </c>
      <c r="K52">
        <v>1506.3499999999997</v>
      </c>
    </row>
    <row r="53" spans="1:11" x14ac:dyDescent="0.3">
      <c r="A53" t="s">
        <v>59</v>
      </c>
      <c r="B53" s="5"/>
      <c r="E53" s="5"/>
      <c r="F53" s="5"/>
      <c r="G53" s="5" t="s">
        <v>10</v>
      </c>
      <c r="H53" s="6"/>
      <c r="I53" s="7"/>
    </row>
    <row r="54" spans="1:11" x14ac:dyDescent="0.3">
      <c r="A54" t="s">
        <v>60</v>
      </c>
      <c r="B54" s="5">
        <v>463716</v>
      </c>
      <c r="C54" s="8">
        <v>2004.3999999999999</v>
      </c>
      <c r="D54" s="8">
        <v>390.28000000000003</v>
      </c>
      <c r="E54" s="5">
        <v>466107</v>
      </c>
      <c r="F54" s="5">
        <v>0</v>
      </c>
      <c r="G54" s="5" t="s">
        <v>10</v>
      </c>
      <c r="H54" s="6">
        <v>538699</v>
      </c>
      <c r="I54" s="7">
        <v>494299</v>
      </c>
      <c r="J54" s="1">
        <v>1.0659520051065738</v>
      </c>
      <c r="K54">
        <v>1614.12</v>
      </c>
    </row>
    <row r="55" spans="1:11" x14ac:dyDescent="0.3">
      <c r="A55" t="s">
        <v>61</v>
      </c>
      <c r="B55" s="5"/>
      <c r="E55" s="5"/>
      <c r="F55" s="5"/>
      <c r="G55" s="5" t="s">
        <v>10</v>
      </c>
      <c r="H55" s="6"/>
      <c r="I55" s="7"/>
    </row>
    <row r="56" spans="1:11" x14ac:dyDescent="0.3">
      <c r="A56" t="s">
        <v>62</v>
      </c>
      <c r="B56" s="5">
        <v>978765</v>
      </c>
      <c r="C56" s="8">
        <v>4579.3</v>
      </c>
      <c r="D56" s="8">
        <v>1508.89</v>
      </c>
      <c r="E56" s="5">
        <v>1064880</v>
      </c>
      <c r="F56" s="5">
        <v>0</v>
      </c>
      <c r="G56" s="5" t="s">
        <v>10</v>
      </c>
      <c r="H56" s="6">
        <v>1137472</v>
      </c>
      <c r="I56" s="7">
        <v>1043316</v>
      </c>
      <c r="J56" s="1">
        <v>1.0659514796708096</v>
      </c>
      <c r="K56">
        <v>3070.41</v>
      </c>
    </row>
    <row r="57" spans="1:11" x14ac:dyDescent="0.3">
      <c r="A57" t="s">
        <v>63</v>
      </c>
      <c r="B57" s="5">
        <v>255216</v>
      </c>
      <c r="C57" s="8">
        <v>518.6</v>
      </c>
      <c r="D57" s="8">
        <v>327.5</v>
      </c>
      <c r="E57" s="5">
        <v>120596</v>
      </c>
      <c r="F57" s="5">
        <v>0</v>
      </c>
      <c r="G57" s="5" t="s">
        <v>10</v>
      </c>
      <c r="H57" s="6">
        <v>193188</v>
      </c>
      <c r="I57" s="7">
        <v>242455</v>
      </c>
      <c r="J57" s="1">
        <v>0.94999921635007212</v>
      </c>
      <c r="K57">
        <v>191.10000000000002</v>
      </c>
    </row>
    <row r="58" spans="1:11" x14ac:dyDescent="0.3">
      <c r="A58" t="s">
        <v>64</v>
      </c>
      <c r="B58" s="5">
        <v>292214</v>
      </c>
      <c r="C58" s="8">
        <v>871.59999999999991</v>
      </c>
      <c r="D58" s="8">
        <v>466.49</v>
      </c>
      <c r="E58" s="5">
        <v>202684</v>
      </c>
      <c r="F58" s="5">
        <v>0</v>
      </c>
      <c r="G58" s="5" t="s">
        <v>10</v>
      </c>
      <c r="H58" s="6">
        <v>275276</v>
      </c>
      <c r="I58" s="7">
        <v>277603</v>
      </c>
      <c r="J58" s="1">
        <v>0.94999897335514383</v>
      </c>
      <c r="K58">
        <v>405.1099999999999</v>
      </c>
    </row>
    <row r="59" spans="1:11" x14ac:dyDescent="0.3">
      <c r="A59" t="s">
        <v>65</v>
      </c>
      <c r="B59" s="5"/>
      <c r="E59" s="5"/>
      <c r="F59" s="5"/>
      <c r="G59" s="5" t="s">
        <v>10</v>
      </c>
      <c r="H59" s="6"/>
      <c r="I59" s="7"/>
    </row>
    <row r="60" spans="1:11" x14ac:dyDescent="0.3">
      <c r="A60" t="s">
        <v>66</v>
      </c>
      <c r="B60" s="5">
        <v>223559</v>
      </c>
      <c r="C60" s="8">
        <v>488.72880901273794</v>
      </c>
      <c r="D60" s="8">
        <v>239.04</v>
      </c>
      <c r="E60" s="5">
        <v>113650</v>
      </c>
      <c r="F60" s="5">
        <v>28460</v>
      </c>
      <c r="G60" s="5">
        <v>10533</v>
      </c>
      <c r="H60" s="6">
        <v>196775</v>
      </c>
      <c r="I60" s="7">
        <v>212381</v>
      </c>
      <c r="J60" s="1">
        <v>0.94999977634539423</v>
      </c>
      <c r="K60">
        <v>249.68880901273795</v>
      </c>
    </row>
    <row r="61" spans="1:11" x14ac:dyDescent="0.3">
      <c r="A61" t="s">
        <v>67</v>
      </c>
      <c r="B61" s="5"/>
      <c r="E61" s="5"/>
      <c r="F61" s="5"/>
      <c r="G61" s="5" t="s">
        <v>10</v>
      </c>
      <c r="H61" s="6"/>
      <c r="I61" s="7"/>
    </row>
    <row r="62" spans="1:11" x14ac:dyDescent="0.3">
      <c r="A62" t="s">
        <v>68</v>
      </c>
      <c r="B62" s="5">
        <v>200125</v>
      </c>
      <c r="C62" s="8">
        <v>417.3</v>
      </c>
      <c r="D62" s="8">
        <v>239.65999999999997</v>
      </c>
      <c r="E62" s="5">
        <v>97040</v>
      </c>
      <c r="F62" s="5">
        <v>151647</v>
      </c>
      <c r="G62" s="5">
        <v>56122</v>
      </c>
      <c r="H62" s="6">
        <v>225754</v>
      </c>
      <c r="I62" s="7">
        <v>213324</v>
      </c>
      <c r="J62" s="1">
        <v>1.065953778888195</v>
      </c>
      <c r="K62">
        <v>177.64000000000004</v>
      </c>
    </row>
    <row r="63" spans="1:11" x14ac:dyDescent="0.3">
      <c r="A63" t="s">
        <v>69</v>
      </c>
      <c r="B63" s="5"/>
      <c r="E63" s="5"/>
      <c r="F63" s="5"/>
      <c r="G63" s="5" t="s">
        <v>10</v>
      </c>
      <c r="H63" s="6"/>
      <c r="I63" s="7"/>
    </row>
    <row r="64" spans="1:11" x14ac:dyDescent="0.3">
      <c r="A64" t="s">
        <v>70</v>
      </c>
      <c r="B64" s="5">
        <v>1693487</v>
      </c>
      <c r="C64" s="8">
        <v>7866.2</v>
      </c>
      <c r="D64" s="8">
        <v>2017.4099999999999</v>
      </c>
      <c r="E64" s="5">
        <v>1829223</v>
      </c>
      <c r="F64" s="5">
        <v>46780</v>
      </c>
      <c r="G64" s="5">
        <v>17312</v>
      </c>
      <c r="H64" s="6">
        <v>1919127</v>
      </c>
      <c r="I64" s="7">
        <v>1805175</v>
      </c>
      <c r="J64" s="1">
        <v>1.0659514953465836</v>
      </c>
      <c r="K64">
        <v>5848.79</v>
      </c>
    </row>
    <row r="65" spans="1:11" x14ac:dyDescent="0.3">
      <c r="A65" t="s">
        <v>71</v>
      </c>
      <c r="B65" s="5"/>
      <c r="E65" s="5"/>
      <c r="F65" s="5"/>
      <c r="G65" s="5" t="s">
        <v>10</v>
      </c>
      <c r="H65" s="6"/>
      <c r="I65" s="7"/>
    </row>
    <row r="66" spans="1:11" x14ac:dyDescent="0.3">
      <c r="A66" t="s">
        <v>72</v>
      </c>
      <c r="B66" s="5">
        <v>1300677</v>
      </c>
      <c r="C66" s="8">
        <v>5947.8</v>
      </c>
      <c r="D66" s="8">
        <v>2151.0099999999998</v>
      </c>
      <c r="E66" s="5">
        <v>1383114</v>
      </c>
      <c r="F66" s="5">
        <v>832</v>
      </c>
      <c r="G66" s="5">
        <v>308</v>
      </c>
      <c r="H66" s="6">
        <v>1456014</v>
      </c>
      <c r="I66" s="7">
        <v>1386459</v>
      </c>
      <c r="J66" s="1">
        <v>1.0659518081737434</v>
      </c>
      <c r="K66">
        <v>3796.7900000000004</v>
      </c>
    </row>
    <row r="67" spans="1:11" x14ac:dyDescent="0.3">
      <c r="A67" t="s">
        <v>73</v>
      </c>
      <c r="B67" s="5">
        <v>870015</v>
      </c>
      <c r="C67" s="8">
        <v>3348.5</v>
      </c>
      <c r="D67" s="8">
        <v>1488.1499999999999</v>
      </c>
      <c r="E67" s="5">
        <v>778667</v>
      </c>
      <c r="F67" s="5">
        <v>5496</v>
      </c>
      <c r="G67" s="5">
        <v>2034</v>
      </c>
      <c r="H67" s="6">
        <v>853293</v>
      </c>
      <c r="I67" s="7">
        <v>853293</v>
      </c>
      <c r="J67" s="1">
        <v>0.98077964173031495</v>
      </c>
      <c r="K67">
        <v>1860.3500000000001</v>
      </c>
    </row>
    <row r="68" spans="1:11" x14ac:dyDescent="0.3">
      <c r="A68" t="s">
        <v>74</v>
      </c>
      <c r="B68" s="5">
        <v>774726</v>
      </c>
      <c r="C68" s="8">
        <v>2646.2000000000003</v>
      </c>
      <c r="D68" s="8">
        <v>1178.2</v>
      </c>
      <c r="E68" s="5">
        <v>615353</v>
      </c>
      <c r="F68" s="5">
        <v>1153</v>
      </c>
      <c r="G68" s="5">
        <v>427</v>
      </c>
      <c r="H68" s="6">
        <v>688372</v>
      </c>
      <c r="I68" s="7">
        <v>735990</v>
      </c>
      <c r="J68" s="1">
        <v>0.95000038723368008</v>
      </c>
      <c r="K68">
        <v>1468.0000000000002</v>
      </c>
    </row>
    <row r="69" spans="1:11" x14ac:dyDescent="0.3">
      <c r="A69" t="s">
        <v>75</v>
      </c>
      <c r="B69" s="5">
        <v>426199</v>
      </c>
      <c r="C69" s="8">
        <v>1815.2</v>
      </c>
      <c r="D69" s="8">
        <v>651.52</v>
      </c>
      <c r="E69" s="5">
        <v>422110</v>
      </c>
      <c r="F69" s="5">
        <v>0</v>
      </c>
      <c r="G69" s="5" t="s">
        <v>10</v>
      </c>
      <c r="H69" s="6">
        <v>494702</v>
      </c>
      <c r="I69" s="7">
        <v>454307</v>
      </c>
      <c r="J69" s="1">
        <v>1.0659504128353188</v>
      </c>
      <c r="K69">
        <v>1163.68</v>
      </c>
    </row>
    <row r="70" spans="1:11" x14ac:dyDescent="0.3">
      <c r="A70" t="s">
        <v>76</v>
      </c>
      <c r="B70" s="5">
        <v>999757</v>
      </c>
      <c r="C70" s="8">
        <v>3132.1</v>
      </c>
      <c r="D70" s="8">
        <v>1889.7800000000002</v>
      </c>
      <c r="E70" s="5">
        <v>728345</v>
      </c>
      <c r="F70" s="5">
        <v>1571</v>
      </c>
      <c r="G70" s="5">
        <v>581</v>
      </c>
      <c r="H70" s="6">
        <v>801518</v>
      </c>
      <c r="I70" s="7">
        <v>949769</v>
      </c>
      <c r="J70" s="1">
        <v>0.94999984996354114</v>
      </c>
      <c r="K70">
        <v>1242.3199999999997</v>
      </c>
    </row>
    <row r="71" spans="1:11" x14ac:dyDescent="0.3">
      <c r="A71" t="s">
        <v>77</v>
      </c>
      <c r="B71" s="5">
        <v>322866</v>
      </c>
      <c r="C71" s="8">
        <v>1133.5999999999999</v>
      </c>
      <c r="D71" s="8">
        <v>397.6</v>
      </c>
      <c r="E71" s="5">
        <v>263610</v>
      </c>
      <c r="F71" s="5">
        <v>0</v>
      </c>
      <c r="G71" s="5" t="s">
        <v>10</v>
      </c>
      <c r="H71" s="6">
        <v>336202</v>
      </c>
      <c r="I71" s="7">
        <v>336202</v>
      </c>
      <c r="J71" s="1">
        <v>1.0413050615425594</v>
      </c>
      <c r="K71">
        <v>735.99999999999989</v>
      </c>
    </row>
    <row r="72" spans="1:11" x14ac:dyDescent="0.3">
      <c r="A72" t="s">
        <v>78</v>
      </c>
      <c r="B72" s="5">
        <v>834478</v>
      </c>
      <c r="C72" s="8">
        <v>2875.2000000000003</v>
      </c>
      <c r="D72" s="8">
        <v>1514.2</v>
      </c>
      <c r="E72" s="5">
        <v>668605</v>
      </c>
      <c r="F72" s="5">
        <v>0</v>
      </c>
      <c r="G72" s="5" t="s">
        <v>10</v>
      </c>
      <c r="H72" s="6">
        <v>741197</v>
      </c>
      <c r="I72" s="7">
        <v>792754</v>
      </c>
      <c r="J72" s="1">
        <v>0.9499998801646059</v>
      </c>
      <c r="K72">
        <v>1361.0000000000002</v>
      </c>
    </row>
    <row r="73" spans="1:11" x14ac:dyDescent="0.3">
      <c r="A73" t="s">
        <v>79</v>
      </c>
      <c r="B73" s="5">
        <v>865869</v>
      </c>
      <c r="C73" s="8">
        <v>3126.5999999999995</v>
      </c>
      <c r="D73" s="8">
        <v>1364.8000000000002</v>
      </c>
      <c r="E73" s="5">
        <v>727066</v>
      </c>
      <c r="F73" s="5">
        <v>381</v>
      </c>
      <c r="G73" s="5">
        <v>141</v>
      </c>
      <c r="H73" s="6">
        <v>799799</v>
      </c>
      <c r="I73" s="7">
        <v>822576</v>
      </c>
      <c r="J73" s="1">
        <v>0.95000051970910149</v>
      </c>
      <c r="K73">
        <v>1761.7999999999993</v>
      </c>
    </row>
    <row r="74" spans="1:11" x14ac:dyDescent="0.3">
      <c r="A74" t="s">
        <v>80</v>
      </c>
      <c r="B74" s="5">
        <v>518510</v>
      </c>
      <c r="C74" s="8">
        <v>1787.6000000000001</v>
      </c>
      <c r="D74" s="8">
        <v>919.03</v>
      </c>
      <c r="E74" s="5">
        <v>415692</v>
      </c>
      <c r="F74" s="5">
        <v>0</v>
      </c>
      <c r="G74" s="5" t="s">
        <v>10</v>
      </c>
      <c r="H74" s="6">
        <v>488284</v>
      </c>
      <c r="I74" s="7">
        <v>492585</v>
      </c>
      <c r="J74" s="1">
        <v>0.95000096430155634</v>
      </c>
      <c r="K74">
        <v>868.57000000000016</v>
      </c>
    </row>
    <row r="75" spans="1:11" x14ac:dyDescent="0.3">
      <c r="A75" t="s">
        <v>81</v>
      </c>
      <c r="B75" s="5"/>
      <c r="E75" s="5"/>
      <c r="F75" s="5"/>
      <c r="G75" s="5" t="s">
        <v>10</v>
      </c>
      <c r="H75" s="6"/>
      <c r="I75" s="7"/>
    </row>
    <row r="76" spans="1:11" x14ac:dyDescent="0.3">
      <c r="A76" t="s">
        <v>82</v>
      </c>
      <c r="B76" s="5">
        <v>1772942</v>
      </c>
      <c r="C76" s="8">
        <v>6946.4</v>
      </c>
      <c r="D76" s="8">
        <v>2715.31</v>
      </c>
      <c r="E76" s="5">
        <v>1615331</v>
      </c>
      <c r="F76" s="5">
        <v>235203</v>
      </c>
      <c r="G76" s="5">
        <v>87044</v>
      </c>
      <c r="H76" s="6">
        <v>1774967</v>
      </c>
      <c r="I76" s="7">
        <v>1774967</v>
      </c>
      <c r="J76" s="1">
        <v>1.0011421693433851</v>
      </c>
      <c r="K76">
        <v>4231.09</v>
      </c>
    </row>
    <row r="77" spans="1:11" x14ac:dyDescent="0.3">
      <c r="A77" t="s">
        <v>83</v>
      </c>
      <c r="B77" s="5">
        <v>829234</v>
      </c>
      <c r="C77" s="8">
        <v>2809.6</v>
      </c>
      <c r="D77" s="8">
        <v>1054.56</v>
      </c>
      <c r="E77" s="5">
        <v>653350</v>
      </c>
      <c r="F77" s="5">
        <v>5281</v>
      </c>
      <c r="G77" s="5">
        <v>1954</v>
      </c>
      <c r="H77" s="6">
        <v>727896</v>
      </c>
      <c r="I77" s="7">
        <v>787772</v>
      </c>
      <c r="J77" s="1">
        <v>0.94999963822033351</v>
      </c>
      <c r="K77">
        <v>1755.04</v>
      </c>
    </row>
    <row r="78" spans="1:11" x14ac:dyDescent="0.3">
      <c r="A78" t="s">
        <v>84</v>
      </c>
      <c r="B78" s="5">
        <v>633568</v>
      </c>
      <c r="C78" s="8">
        <v>2132.3000000000002</v>
      </c>
      <c r="D78" s="8">
        <v>1399.01</v>
      </c>
      <c r="E78" s="5">
        <v>495850</v>
      </c>
      <c r="F78" s="5">
        <v>0</v>
      </c>
      <c r="G78" s="5" t="s">
        <v>10</v>
      </c>
      <c r="H78" s="6">
        <v>568442</v>
      </c>
      <c r="I78" s="7">
        <v>601890</v>
      </c>
      <c r="J78" s="1">
        <v>0.95000063134501744</v>
      </c>
      <c r="K78">
        <v>733.29000000000019</v>
      </c>
    </row>
    <row r="79" spans="1:11" x14ac:dyDescent="0.3">
      <c r="A79" t="s">
        <v>85</v>
      </c>
      <c r="B79" s="5">
        <v>1681900</v>
      </c>
      <c r="C79" s="8">
        <v>5620.6</v>
      </c>
      <c r="D79" s="8">
        <v>3425.1400000000003</v>
      </c>
      <c r="E79" s="5">
        <v>1307026</v>
      </c>
      <c r="F79" s="5">
        <v>248722</v>
      </c>
      <c r="G79" s="5">
        <v>92048</v>
      </c>
      <c r="H79" s="6">
        <v>1471666</v>
      </c>
      <c r="I79" s="7">
        <v>1597805</v>
      </c>
      <c r="J79" s="1">
        <v>0.95</v>
      </c>
      <c r="K79">
        <v>2195.46</v>
      </c>
    </row>
    <row r="80" spans="1:11" x14ac:dyDescent="0.3">
      <c r="A80" t="s">
        <v>86</v>
      </c>
      <c r="B80" s="5"/>
      <c r="E80" s="5"/>
      <c r="F80" s="5"/>
      <c r="G80" s="5" t="s">
        <v>10</v>
      </c>
      <c r="H80" s="6"/>
      <c r="I80" s="7"/>
    </row>
    <row r="81" spans="1:11" x14ac:dyDescent="0.3">
      <c r="A81" t="s">
        <v>87</v>
      </c>
      <c r="B81" s="5">
        <v>712566</v>
      </c>
      <c r="C81" s="8">
        <v>2206.6000000000004</v>
      </c>
      <c r="D81" s="8">
        <v>1080.4899999999998</v>
      </c>
      <c r="E81" s="5">
        <v>513127</v>
      </c>
      <c r="F81" s="5">
        <v>226189</v>
      </c>
      <c r="G81" s="5">
        <v>83708</v>
      </c>
      <c r="H81" s="6">
        <v>669427</v>
      </c>
      <c r="I81" s="7">
        <v>676938</v>
      </c>
      <c r="J81" s="1">
        <v>0.95000042101363247</v>
      </c>
      <c r="K81">
        <v>1126.1100000000006</v>
      </c>
    </row>
    <row r="82" spans="1:11" x14ac:dyDescent="0.3">
      <c r="A82" t="s">
        <v>88</v>
      </c>
      <c r="B82" s="5"/>
      <c r="E82" s="5"/>
      <c r="F82" s="5"/>
      <c r="G82" s="5" t="s">
        <v>10</v>
      </c>
      <c r="H82" s="6"/>
      <c r="I82" s="7"/>
    </row>
    <row r="83" spans="1:11" x14ac:dyDescent="0.3">
      <c r="A83" t="s">
        <v>89</v>
      </c>
      <c r="B83" s="5">
        <v>333925</v>
      </c>
      <c r="C83" s="8">
        <v>1015</v>
      </c>
      <c r="D83" s="8">
        <v>423.74</v>
      </c>
      <c r="E83" s="5">
        <v>236030</v>
      </c>
      <c r="F83" s="5">
        <v>321773</v>
      </c>
      <c r="G83" s="5">
        <v>119082</v>
      </c>
      <c r="H83" s="6">
        <v>427704</v>
      </c>
      <c r="I83" s="7">
        <v>355948</v>
      </c>
      <c r="J83" s="1">
        <v>1.0659519353148161</v>
      </c>
      <c r="K83">
        <v>591.26</v>
      </c>
    </row>
    <row r="84" spans="1:11" x14ac:dyDescent="0.3">
      <c r="A84" t="s">
        <v>90</v>
      </c>
      <c r="B84" s="5"/>
      <c r="E84" s="5"/>
      <c r="F84" s="5"/>
      <c r="G84" s="5" t="s">
        <v>10</v>
      </c>
      <c r="H84" s="6"/>
      <c r="I84" s="7"/>
    </row>
    <row r="85" spans="1:11" x14ac:dyDescent="0.3">
      <c r="A85" t="s">
        <v>91</v>
      </c>
      <c r="B85" s="5">
        <v>845824</v>
      </c>
      <c r="C85" s="8">
        <v>3248</v>
      </c>
      <c r="D85" s="8">
        <v>1432</v>
      </c>
      <c r="E85" s="5">
        <v>755297</v>
      </c>
      <c r="F85" s="5">
        <v>0</v>
      </c>
      <c r="G85" s="5" t="s">
        <v>10</v>
      </c>
      <c r="H85" s="6">
        <v>827889</v>
      </c>
      <c r="I85" s="7">
        <v>827889</v>
      </c>
      <c r="J85" s="1">
        <v>0.97879582513619856</v>
      </c>
      <c r="K85">
        <v>1816</v>
      </c>
    </row>
    <row r="86" spans="1:11" x14ac:dyDescent="0.3">
      <c r="A86" t="s">
        <v>92</v>
      </c>
      <c r="B86" s="5"/>
      <c r="E86" s="5"/>
      <c r="F86" s="5"/>
      <c r="G86" s="5" t="s">
        <v>10</v>
      </c>
      <c r="H86" s="6"/>
      <c r="I86" s="7"/>
    </row>
    <row r="87" spans="1:11" x14ac:dyDescent="0.3">
      <c r="A87" t="s">
        <v>93</v>
      </c>
      <c r="B87" s="5">
        <v>1001467</v>
      </c>
      <c r="C87" s="8">
        <v>3292.1</v>
      </c>
      <c r="D87" s="8">
        <v>1752.01</v>
      </c>
      <c r="E87" s="5">
        <v>765552</v>
      </c>
      <c r="F87" s="5">
        <v>213554</v>
      </c>
      <c r="G87" s="5">
        <v>79032</v>
      </c>
      <c r="H87" s="6">
        <v>917176</v>
      </c>
      <c r="I87" s="7">
        <v>951394</v>
      </c>
      <c r="J87" s="1">
        <v>0.95000034948730216</v>
      </c>
      <c r="K87">
        <v>1540.09</v>
      </c>
    </row>
    <row r="88" spans="1:11" x14ac:dyDescent="0.3">
      <c r="A88" t="s">
        <v>94</v>
      </c>
      <c r="B88" s="5"/>
      <c r="E88" s="5"/>
      <c r="F88" s="5"/>
      <c r="G88" s="5" t="s">
        <v>10</v>
      </c>
      <c r="H88" s="6"/>
      <c r="I88" s="7"/>
    </row>
    <row r="89" spans="1:11" x14ac:dyDescent="0.3">
      <c r="A89" t="s">
        <v>95</v>
      </c>
      <c r="B89" s="5">
        <v>808161</v>
      </c>
      <c r="C89" s="8">
        <v>2723.1000000000004</v>
      </c>
      <c r="D89" s="8">
        <v>1135.5900000000001</v>
      </c>
      <c r="E89" s="5">
        <v>633235</v>
      </c>
      <c r="F89" s="5">
        <v>0</v>
      </c>
      <c r="G89" s="5" t="s">
        <v>10</v>
      </c>
      <c r="H89" s="6">
        <v>705827</v>
      </c>
      <c r="I89" s="7">
        <v>767753</v>
      </c>
      <c r="J89" s="1">
        <v>0.95000006186886032</v>
      </c>
      <c r="K89">
        <v>1587.5100000000002</v>
      </c>
    </row>
    <row r="90" spans="1:11" x14ac:dyDescent="0.3">
      <c r="A90" t="s">
        <v>96</v>
      </c>
      <c r="B90" s="5"/>
      <c r="E90" s="5"/>
      <c r="F90" s="5"/>
      <c r="G90" s="5" t="s">
        <v>10</v>
      </c>
      <c r="H90" s="6"/>
      <c r="I90" s="7"/>
    </row>
    <row r="91" spans="1:11" x14ac:dyDescent="0.3">
      <c r="A91" t="s">
        <v>97</v>
      </c>
      <c r="B91" s="5">
        <v>2244580</v>
      </c>
      <c r="C91" s="8">
        <v>7514.7999999999993</v>
      </c>
      <c r="D91" s="8">
        <v>3670.3100000000004</v>
      </c>
      <c r="E91" s="5">
        <v>1747508</v>
      </c>
      <c r="F91" s="5">
        <v>1875326</v>
      </c>
      <c r="G91" s="5">
        <v>694024</v>
      </c>
      <c r="H91" s="6">
        <v>2514124</v>
      </c>
      <c r="I91" s="7">
        <v>2392613</v>
      </c>
      <c r="J91" s="1">
        <v>1.0659513138315408</v>
      </c>
      <c r="K91">
        <v>3844.4899999999989</v>
      </c>
    </row>
    <row r="92" spans="1:11" x14ac:dyDescent="0.3">
      <c r="A92" t="s">
        <v>98</v>
      </c>
      <c r="B92" s="5"/>
      <c r="E92" s="5"/>
      <c r="F92" s="5"/>
      <c r="G92" s="5" t="s">
        <v>10</v>
      </c>
      <c r="H92" s="6"/>
      <c r="I92" s="7"/>
    </row>
    <row r="93" spans="1:11" x14ac:dyDescent="0.3">
      <c r="A93" t="s">
        <v>99</v>
      </c>
      <c r="B93" s="5">
        <v>938177</v>
      </c>
      <c r="C93" s="8">
        <v>3896.6</v>
      </c>
      <c r="D93" s="8">
        <v>1804.52</v>
      </c>
      <c r="E93" s="5">
        <v>906124</v>
      </c>
      <c r="F93" s="5">
        <v>127792</v>
      </c>
      <c r="G93" s="5">
        <v>47294</v>
      </c>
      <c r="H93" s="6">
        <v>1026010</v>
      </c>
      <c r="I93" s="7">
        <v>1000051</v>
      </c>
      <c r="J93" s="1">
        <v>1.0659513076956693</v>
      </c>
      <c r="K93">
        <v>2092.08</v>
      </c>
    </row>
    <row r="94" spans="1:11" x14ac:dyDescent="0.3">
      <c r="A94" t="s">
        <v>100</v>
      </c>
      <c r="B94" s="5"/>
      <c r="E94" s="5"/>
      <c r="F94" s="5"/>
      <c r="G94" s="5" t="s">
        <v>10</v>
      </c>
      <c r="H94" s="6"/>
      <c r="I94" s="7"/>
    </row>
    <row r="95" spans="1:11" x14ac:dyDescent="0.3">
      <c r="A95" t="s">
        <v>101</v>
      </c>
      <c r="B95" s="5">
        <v>974723</v>
      </c>
      <c r="C95" s="8">
        <v>2609.3000000000002</v>
      </c>
      <c r="D95" s="8">
        <v>1858.69</v>
      </c>
      <c r="E95" s="5">
        <v>606772</v>
      </c>
      <c r="F95" s="5">
        <v>127530</v>
      </c>
      <c r="G95" s="5">
        <v>47197</v>
      </c>
      <c r="H95" s="6">
        <v>726561</v>
      </c>
      <c r="I95" s="7">
        <v>925987</v>
      </c>
      <c r="J95" s="1">
        <v>0.95000015388987435</v>
      </c>
      <c r="K95">
        <v>750.61000000000013</v>
      </c>
    </row>
    <row r="96" spans="1:11" x14ac:dyDescent="0.3">
      <c r="A96" t="s">
        <v>102</v>
      </c>
      <c r="B96" s="5"/>
      <c r="E96" s="5"/>
      <c r="F96" s="5"/>
      <c r="G96" s="5" t="s">
        <v>10</v>
      </c>
      <c r="H96" s="6"/>
      <c r="I96" s="7"/>
    </row>
    <row r="97" spans="1:11" x14ac:dyDescent="0.3">
      <c r="A97" t="s">
        <v>103</v>
      </c>
      <c r="B97" s="5">
        <v>849744</v>
      </c>
      <c r="C97" s="8">
        <v>3309.1</v>
      </c>
      <c r="D97" s="8">
        <v>1560.27</v>
      </c>
      <c r="E97" s="5">
        <v>769505</v>
      </c>
      <c r="F97" s="5">
        <v>18250</v>
      </c>
      <c r="G97" s="5">
        <v>6754</v>
      </c>
      <c r="H97" s="6">
        <v>848851</v>
      </c>
      <c r="I97" s="7">
        <v>848851</v>
      </c>
      <c r="J97" s="1">
        <v>0.99894909525692444</v>
      </c>
      <c r="K97">
        <v>1748.83</v>
      </c>
    </row>
    <row r="98" spans="1:11" x14ac:dyDescent="0.3">
      <c r="A98" t="s">
        <v>104</v>
      </c>
      <c r="B98" s="5">
        <v>2218185</v>
      </c>
      <c r="C98" s="8">
        <v>8010.2000000000007</v>
      </c>
      <c r="D98" s="8">
        <v>2690.69</v>
      </c>
      <c r="E98" s="5">
        <v>1862709</v>
      </c>
      <c r="F98" s="5">
        <v>1263114</v>
      </c>
      <c r="G98" s="5">
        <v>467456</v>
      </c>
      <c r="H98" s="6">
        <v>2402757</v>
      </c>
      <c r="I98" s="7">
        <v>2364475</v>
      </c>
      <c r="J98" s="1">
        <v>1.0659503152352034</v>
      </c>
      <c r="K98">
        <v>5319.51</v>
      </c>
    </row>
    <row r="99" spans="1:11" x14ac:dyDescent="0.3">
      <c r="A99" t="s">
        <v>105</v>
      </c>
      <c r="B99" s="5"/>
      <c r="E99" s="5"/>
      <c r="F99" s="5"/>
      <c r="G99" s="5" t="s">
        <v>10</v>
      </c>
      <c r="H99" s="6"/>
      <c r="I99" s="7"/>
    </row>
    <row r="100" spans="1:11" x14ac:dyDescent="0.3">
      <c r="A100" t="s">
        <v>106</v>
      </c>
      <c r="B100" s="5">
        <v>1139590</v>
      </c>
      <c r="C100" s="8">
        <v>3642.8</v>
      </c>
      <c r="D100" s="8">
        <v>1161.55</v>
      </c>
      <c r="E100" s="5">
        <v>847104</v>
      </c>
      <c r="F100" s="5">
        <v>0</v>
      </c>
      <c r="G100" s="5" t="s">
        <v>10</v>
      </c>
      <c r="H100" s="6">
        <v>919696</v>
      </c>
      <c r="I100" s="7">
        <v>1082611</v>
      </c>
      <c r="J100" s="1">
        <v>0.95000043875428886</v>
      </c>
      <c r="K100">
        <v>2481.25</v>
      </c>
    </row>
    <row r="101" spans="1:11" x14ac:dyDescent="0.3">
      <c r="A101" t="s">
        <v>107</v>
      </c>
      <c r="B101" s="5"/>
      <c r="E101" s="5"/>
      <c r="F101" s="5"/>
      <c r="G101" s="5" t="s">
        <v>10</v>
      </c>
      <c r="H101" s="6"/>
      <c r="I101" s="7"/>
    </row>
    <row r="102" spans="1:11" x14ac:dyDescent="0.3">
      <c r="A102" t="s">
        <v>108</v>
      </c>
      <c r="B102" s="5">
        <v>209830</v>
      </c>
      <c r="C102" s="8">
        <v>2441.6</v>
      </c>
      <c r="D102" s="8">
        <v>167.67000000000002</v>
      </c>
      <c r="E102" s="5">
        <v>567775</v>
      </c>
      <c r="F102" s="5">
        <v>75811</v>
      </c>
      <c r="G102" s="5">
        <v>28056</v>
      </c>
      <c r="H102" s="6">
        <v>668423</v>
      </c>
      <c r="I102" s="7">
        <v>223669</v>
      </c>
      <c r="J102" s="1">
        <v>1.0659533908402039</v>
      </c>
      <c r="K102">
        <v>2273.9299999999998</v>
      </c>
    </row>
    <row r="103" spans="1:11" x14ac:dyDescent="0.3">
      <c r="A103" t="s">
        <v>109</v>
      </c>
      <c r="B103" s="5"/>
      <c r="E103" s="5"/>
      <c r="F103" s="5"/>
      <c r="G103" s="5" t="s">
        <v>10</v>
      </c>
      <c r="H103" s="6"/>
      <c r="I103" s="7"/>
    </row>
    <row r="104" spans="1:11" x14ac:dyDescent="0.3">
      <c r="A104" t="s">
        <v>110</v>
      </c>
      <c r="B104" s="5">
        <v>1330836</v>
      </c>
      <c r="C104" s="8">
        <v>5257.8</v>
      </c>
      <c r="D104" s="8">
        <v>1793.3199999999997</v>
      </c>
      <c r="E104" s="5">
        <v>1222660</v>
      </c>
      <c r="F104" s="5">
        <v>599045</v>
      </c>
      <c r="G104" s="5">
        <v>221696</v>
      </c>
      <c r="H104" s="6">
        <v>1516948</v>
      </c>
      <c r="I104" s="7">
        <v>1418607</v>
      </c>
      <c r="J104" s="1">
        <v>1.0659517776795939</v>
      </c>
      <c r="K104">
        <v>3464.4800000000005</v>
      </c>
    </row>
    <row r="105" spans="1:11" x14ac:dyDescent="0.3">
      <c r="A105" t="s">
        <v>111</v>
      </c>
      <c r="B105" s="5"/>
      <c r="E105" s="5"/>
      <c r="F105" s="5"/>
      <c r="G105" s="5" t="s">
        <v>10</v>
      </c>
      <c r="H105" s="6"/>
      <c r="I105" s="7"/>
    </row>
    <row r="106" spans="1:11" x14ac:dyDescent="0.3">
      <c r="A106" t="s">
        <v>112</v>
      </c>
      <c r="B106" s="5">
        <v>1255660</v>
      </c>
      <c r="C106" s="8">
        <v>6052.1</v>
      </c>
      <c r="D106" s="8">
        <v>1716.6799999999998</v>
      </c>
      <c r="E106" s="5">
        <v>1407368</v>
      </c>
      <c r="F106" s="5">
        <v>269574</v>
      </c>
      <c r="G106" s="5">
        <v>99764</v>
      </c>
      <c r="H106" s="6">
        <v>1579724</v>
      </c>
      <c r="I106" s="7">
        <v>1338473</v>
      </c>
      <c r="J106" s="1">
        <v>1.0659517703837027</v>
      </c>
      <c r="K106">
        <v>4335.42</v>
      </c>
    </row>
    <row r="107" spans="1:11" x14ac:dyDescent="0.3">
      <c r="A107" t="s">
        <v>113</v>
      </c>
      <c r="B107" s="5"/>
      <c r="E107" s="5"/>
      <c r="F107" s="5"/>
      <c r="G107" s="5" t="s">
        <v>10</v>
      </c>
      <c r="H107" s="6"/>
      <c r="I107" s="7"/>
    </row>
    <row r="108" spans="1:11" x14ac:dyDescent="0.3">
      <c r="A108" t="s">
        <v>114</v>
      </c>
      <c r="B108" s="5">
        <v>642638</v>
      </c>
      <c r="C108" s="8">
        <v>1856.2</v>
      </c>
      <c r="D108" s="8">
        <v>964.9</v>
      </c>
      <c r="E108" s="5">
        <v>431645</v>
      </c>
      <c r="F108" s="5">
        <v>335569</v>
      </c>
      <c r="G108" s="5">
        <v>124188</v>
      </c>
      <c r="H108" s="6">
        <v>628425</v>
      </c>
      <c r="I108" s="7">
        <v>628425</v>
      </c>
      <c r="J108" s="1">
        <v>0.97788334956849732</v>
      </c>
      <c r="K108">
        <v>891.30000000000007</v>
      </c>
    </row>
    <row r="109" spans="1:11" x14ac:dyDescent="0.3">
      <c r="A109" t="s">
        <v>115</v>
      </c>
      <c r="B109" s="5">
        <v>471457</v>
      </c>
      <c r="C109" s="8">
        <v>1414.5</v>
      </c>
      <c r="D109" s="8">
        <v>758.59</v>
      </c>
      <c r="E109" s="5">
        <v>328931</v>
      </c>
      <c r="F109" s="5">
        <v>469523</v>
      </c>
      <c r="G109" s="5">
        <v>173762</v>
      </c>
      <c r="H109" s="6">
        <v>575285</v>
      </c>
      <c r="I109" s="7">
        <v>502550</v>
      </c>
      <c r="J109" s="1">
        <v>1.065950871447449</v>
      </c>
      <c r="K109">
        <v>655.91</v>
      </c>
    </row>
    <row r="110" spans="1:11" x14ac:dyDescent="0.3">
      <c r="A110" t="s">
        <v>116</v>
      </c>
      <c r="B110" s="5">
        <v>669330</v>
      </c>
      <c r="C110" s="8">
        <v>1621.1</v>
      </c>
      <c r="D110" s="8">
        <v>1087.0500000000002</v>
      </c>
      <c r="E110" s="5">
        <v>376974</v>
      </c>
      <c r="F110" s="5">
        <v>166864</v>
      </c>
      <c r="G110" s="5">
        <v>61753</v>
      </c>
      <c r="H110" s="6">
        <v>511319</v>
      </c>
      <c r="I110" s="7">
        <v>635864</v>
      </c>
      <c r="J110" s="1">
        <v>0.95000074701567239</v>
      </c>
      <c r="K110">
        <v>534.04999999999973</v>
      </c>
    </row>
    <row r="111" spans="1:11" x14ac:dyDescent="0.3">
      <c r="A111" t="s">
        <v>117</v>
      </c>
      <c r="B111" s="5">
        <v>584788</v>
      </c>
      <c r="C111" s="8">
        <v>1539.1000000000001</v>
      </c>
      <c r="D111" s="8">
        <v>972.3</v>
      </c>
      <c r="E111" s="5">
        <v>357906</v>
      </c>
      <c r="F111" s="5">
        <v>177454</v>
      </c>
      <c r="G111" s="5">
        <v>65673</v>
      </c>
      <c r="H111" s="6">
        <v>496171</v>
      </c>
      <c r="I111" s="7">
        <v>555549</v>
      </c>
      <c r="J111" s="1">
        <v>0.95000068400856374</v>
      </c>
      <c r="K111">
        <v>566.80000000000018</v>
      </c>
    </row>
    <row r="112" spans="1:11" x14ac:dyDescent="0.3">
      <c r="A112" t="s">
        <v>118</v>
      </c>
      <c r="B112" s="5"/>
      <c r="E112" s="5"/>
      <c r="F112" s="5"/>
      <c r="G112" s="5" t="s">
        <v>10</v>
      </c>
      <c r="H112" s="6"/>
      <c r="I112" s="7"/>
    </row>
    <row r="113" spans="1:11" x14ac:dyDescent="0.3">
      <c r="A113" t="s">
        <v>119</v>
      </c>
      <c r="B113" s="5">
        <v>918989</v>
      </c>
      <c r="C113" s="8">
        <v>2510.6000000000004</v>
      </c>
      <c r="D113" s="8">
        <v>1694.98</v>
      </c>
      <c r="E113" s="5">
        <v>583820</v>
      </c>
      <c r="F113" s="5">
        <v>74254</v>
      </c>
      <c r="G113" s="5">
        <v>27480</v>
      </c>
      <c r="H113" s="6">
        <v>683892</v>
      </c>
      <c r="I113" s="7">
        <v>873040</v>
      </c>
      <c r="J113" s="1">
        <v>0.9500004896685379</v>
      </c>
      <c r="K113">
        <v>815.62000000000035</v>
      </c>
    </row>
    <row r="114" spans="1:11" x14ac:dyDescent="0.3">
      <c r="A114" t="s">
        <v>120</v>
      </c>
      <c r="B114" s="5">
        <v>750555</v>
      </c>
      <c r="C114" s="8">
        <v>2235.4</v>
      </c>
      <c r="D114" s="8">
        <v>1286.81</v>
      </c>
      <c r="E114" s="5">
        <v>519825</v>
      </c>
      <c r="F114" s="5">
        <v>137897</v>
      </c>
      <c r="G114" s="5">
        <v>51033</v>
      </c>
      <c r="H114" s="6">
        <v>643450</v>
      </c>
      <c r="I114" s="7">
        <v>713027</v>
      </c>
      <c r="J114" s="1">
        <v>0.94999966691315096</v>
      </c>
      <c r="K114">
        <v>948.59000000000015</v>
      </c>
    </row>
    <row r="115" spans="1:11" x14ac:dyDescent="0.3">
      <c r="A115" t="s">
        <v>121</v>
      </c>
      <c r="B115" s="5"/>
      <c r="E115" s="5"/>
      <c r="F115" s="5"/>
      <c r="G115" s="5" t="s">
        <v>10</v>
      </c>
      <c r="H115" s="6"/>
      <c r="I115" s="7"/>
    </row>
    <row r="116" spans="1:11" x14ac:dyDescent="0.3">
      <c r="A116" t="s">
        <v>122</v>
      </c>
      <c r="B116" s="5">
        <v>555424</v>
      </c>
      <c r="C116" s="8">
        <v>1922.1</v>
      </c>
      <c r="D116" s="8">
        <v>1020.94</v>
      </c>
      <c r="E116" s="5">
        <v>446969</v>
      </c>
      <c r="F116" s="5">
        <v>106640</v>
      </c>
      <c r="G116" s="5">
        <v>39466</v>
      </c>
      <c r="H116" s="6">
        <v>559027</v>
      </c>
      <c r="I116" s="7">
        <v>559027</v>
      </c>
      <c r="J116" s="1">
        <v>1.0064869361064701</v>
      </c>
      <c r="K116">
        <v>901.15999999999985</v>
      </c>
    </row>
    <row r="117" spans="1:11" x14ac:dyDescent="0.3">
      <c r="A117" t="s">
        <v>123</v>
      </c>
      <c r="B117" s="5"/>
      <c r="E117" s="5"/>
      <c r="F117" s="5"/>
      <c r="G117" s="5" t="s">
        <v>10</v>
      </c>
      <c r="H117" s="6"/>
      <c r="I117" s="7"/>
    </row>
    <row r="118" spans="1:11" x14ac:dyDescent="0.3">
      <c r="A118" t="s">
        <v>124</v>
      </c>
      <c r="B118" s="5">
        <v>1156338</v>
      </c>
      <c r="C118" s="8">
        <v>3393.7000000000003</v>
      </c>
      <c r="D118" s="8">
        <v>1797.8500000000001</v>
      </c>
      <c r="E118" s="5">
        <v>789178</v>
      </c>
      <c r="F118" s="5">
        <v>96253</v>
      </c>
      <c r="G118" s="5">
        <v>35622</v>
      </c>
      <c r="H118" s="6">
        <v>897392</v>
      </c>
      <c r="I118" s="7">
        <v>1098521</v>
      </c>
      <c r="J118" s="1">
        <v>0.94999991352009538</v>
      </c>
      <c r="K118">
        <v>1595.8500000000001</v>
      </c>
    </row>
    <row r="119" spans="1:11" x14ac:dyDescent="0.3">
      <c r="A119" t="s">
        <v>125</v>
      </c>
      <c r="B119" s="5"/>
      <c r="E119" s="5"/>
      <c r="F119" s="5"/>
      <c r="G119" s="5" t="s">
        <v>10</v>
      </c>
      <c r="H119" s="6"/>
      <c r="I119" s="7"/>
    </row>
    <row r="120" spans="1:11" x14ac:dyDescent="0.3">
      <c r="A120" t="s">
        <v>126</v>
      </c>
      <c r="B120" s="5">
        <v>653311</v>
      </c>
      <c r="C120" s="8">
        <v>2055.8000000000002</v>
      </c>
      <c r="D120" s="8">
        <v>770.61</v>
      </c>
      <c r="E120" s="5">
        <v>478060</v>
      </c>
      <c r="F120" s="5">
        <v>258147</v>
      </c>
      <c r="G120" s="5">
        <v>95536</v>
      </c>
      <c r="H120" s="6">
        <v>646188</v>
      </c>
      <c r="I120" s="7">
        <v>646188</v>
      </c>
      <c r="J120" s="1">
        <v>0.98909707627760746</v>
      </c>
      <c r="K120">
        <v>1285.19</v>
      </c>
    </row>
    <row r="121" spans="1:11" x14ac:dyDescent="0.3">
      <c r="A121" t="s">
        <v>127</v>
      </c>
      <c r="B121" s="5">
        <v>520283</v>
      </c>
      <c r="C121" s="8">
        <v>2183.3000000000002</v>
      </c>
      <c r="D121" s="8">
        <v>710.93</v>
      </c>
      <c r="E121" s="5">
        <v>507709</v>
      </c>
      <c r="F121" s="5">
        <v>230201</v>
      </c>
      <c r="G121" s="5">
        <v>85193</v>
      </c>
      <c r="H121" s="6">
        <v>665494</v>
      </c>
      <c r="I121" s="7">
        <v>554596</v>
      </c>
      <c r="J121" s="1">
        <v>1.0659506460906853</v>
      </c>
      <c r="K121">
        <v>1472.3700000000003</v>
      </c>
    </row>
    <row r="122" spans="1:11" x14ac:dyDescent="0.3">
      <c r="A122" t="s">
        <v>128</v>
      </c>
      <c r="B122" s="5">
        <v>1663255</v>
      </c>
      <c r="C122" s="8">
        <v>7628.9</v>
      </c>
      <c r="D122" s="8">
        <v>2911.3799999999997</v>
      </c>
      <c r="E122" s="5">
        <v>1774041</v>
      </c>
      <c r="F122" s="5">
        <v>797831</v>
      </c>
      <c r="G122" s="5">
        <v>295263</v>
      </c>
      <c r="H122" s="6">
        <v>2141896</v>
      </c>
      <c r="I122" s="7">
        <v>1772949</v>
      </c>
      <c r="J122" s="1">
        <v>1.0659514025209604</v>
      </c>
      <c r="K122">
        <v>4717.5200000000004</v>
      </c>
    </row>
    <row r="123" spans="1:11" x14ac:dyDescent="0.3">
      <c r="A123" t="s">
        <v>129</v>
      </c>
      <c r="B123" s="5"/>
      <c r="E123" s="5"/>
      <c r="F123" s="5"/>
      <c r="G123" s="5" t="s">
        <v>10</v>
      </c>
      <c r="H123" s="6"/>
      <c r="I123" s="7"/>
    </row>
    <row r="124" spans="1:11" x14ac:dyDescent="0.3">
      <c r="A124" t="s">
        <v>130</v>
      </c>
      <c r="B124" s="5">
        <v>473776</v>
      </c>
      <c r="C124" s="8">
        <v>1446.7</v>
      </c>
      <c r="D124" s="8">
        <v>725.24</v>
      </c>
      <c r="E124" s="5">
        <v>336419</v>
      </c>
      <c r="F124" s="5">
        <v>0</v>
      </c>
      <c r="G124" s="5" t="s">
        <v>10</v>
      </c>
      <c r="H124" s="6">
        <v>409011</v>
      </c>
      <c r="I124" s="7">
        <v>450087</v>
      </c>
      <c r="J124" s="1">
        <v>0.94999957785957923</v>
      </c>
      <c r="K124">
        <v>721.46</v>
      </c>
    </row>
    <row r="125" spans="1:11" x14ac:dyDescent="0.3">
      <c r="A125" t="s">
        <v>131</v>
      </c>
      <c r="B125" s="5">
        <v>672003</v>
      </c>
      <c r="C125" s="8">
        <v>2684.1</v>
      </c>
      <c r="D125" s="8">
        <v>1161.46</v>
      </c>
      <c r="E125" s="5">
        <v>624166</v>
      </c>
      <c r="F125" s="5">
        <v>24182</v>
      </c>
      <c r="G125" s="5">
        <v>8949</v>
      </c>
      <c r="H125" s="6">
        <v>705707</v>
      </c>
      <c r="I125" s="7">
        <v>705707</v>
      </c>
      <c r="J125" s="1">
        <v>1.0501545380005743</v>
      </c>
      <c r="K125">
        <v>1522.6399999999999</v>
      </c>
    </row>
    <row r="126" spans="1:11" x14ac:dyDescent="0.3">
      <c r="A126" t="s">
        <v>132</v>
      </c>
      <c r="B126" s="5"/>
      <c r="E126" s="5"/>
      <c r="F126" s="5"/>
      <c r="G126" s="5" t="s">
        <v>10</v>
      </c>
      <c r="H126" s="6"/>
      <c r="I126" s="7"/>
    </row>
    <row r="127" spans="1:11" x14ac:dyDescent="0.3">
      <c r="A127" t="s">
        <v>133</v>
      </c>
      <c r="B127" s="5">
        <v>825535</v>
      </c>
      <c r="C127" s="8">
        <v>3154.1000000000004</v>
      </c>
      <c r="D127" s="8">
        <v>1480.96</v>
      </c>
      <c r="E127" s="5">
        <v>733461</v>
      </c>
      <c r="F127" s="5">
        <v>352229</v>
      </c>
      <c r="G127" s="5">
        <v>130354</v>
      </c>
      <c r="H127" s="6">
        <v>936407</v>
      </c>
      <c r="I127" s="7">
        <v>879980</v>
      </c>
      <c r="J127" s="1">
        <v>1.0659511710587679</v>
      </c>
      <c r="K127">
        <v>1673.1400000000003</v>
      </c>
    </row>
    <row r="128" spans="1:11" x14ac:dyDescent="0.3">
      <c r="A128" t="s">
        <v>134</v>
      </c>
      <c r="B128" s="5">
        <v>1271956</v>
      </c>
      <c r="C128" s="8">
        <v>4801.5</v>
      </c>
      <c r="D128" s="8">
        <v>2399.36</v>
      </c>
      <c r="E128" s="5">
        <v>1116551</v>
      </c>
      <c r="F128" s="5">
        <v>129815</v>
      </c>
      <c r="G128" s="5">
        <v>48042</v>
      </c>
      <c r="H128" s="6">
        <v>1237185</v>
      </c>
      <c r="I128" s="7">
        <v>1237185</v>
      </c>
      <c r="J128" s="1">
        <v>0.97266336256914543</v>
      </c>
      <c r="K128">
        <v>2402.14</v>
      </c>
    </row>
    <row r="129" spans="1:11" x14ac:dyDescent="0.3">
      <c r="A129" t="s">
        <v>135</v>
      </c>
      <c r="B129" s="5">
        <v>2112528</v>
      </c>
      <c r="C129" s="8">
        <v>8329.4000000000015</v>
      </c>
      <c r="D129" s="8">
        <v>3907.2000000000003</v>
      </c>
      <c r="E129" s="5">
        <v>1936936</v>
      </c>
      <c r="F129" s="5">
        <v>344125</v>
      </c>
      <c r="G129" s="5">
        <v>127354</v>
      </c>
      <c r="H129" s="6">
        <v>2136882</v>
      </c>
      <c r="I129" s="7">
        <v>2136882</v>
      </c>
      <c r="J129" s="1">
        <v>1.0115283679080229</v>
      </c>
      <c r="K129">
        <v>4422.2000000000007</v>
      </c>
    </row>
    <row r="130" spans="1:11" x14ac:dyDescent="0.3">
      <c r="A130" t="s">
        <v>136</v>
      </c>
      <c r="B130" s="5"/>
      <c r="E130" s="5"/>
      <c r="F130" s="5"/>
      <c r="G130" s="5" t="s">
        <v>10</v>
      </c>
      <c r="H130" s="6"/>
      <c r="I130" s="7"/>
    </row>
    <row r="131" spans="1:11" x14ac:dyDescent="0.3">
      <c r="A131" t="s">
        <v>137</v>
      </c>
      <c r="B131" s="5">
        <v>2183122</v>
      </c>
      <c r="C131" s="8">
        <v>9640</v>
      </c>
      <c r="D131" s="8">
        <v>3735.63</v>
      </c>
      <c r="E131" s="5">
        <v>2241706</v>
      </c>
      <c r="F131" s="5">
        <v>0</v>
      </c>
      <c r="G131" s="5" t="s">
        <v>10</v>
      </c>
      <c r="H131" s="6">
        <v>2314298</v>
      </c>
      <c r="I131" s="7">
        <v>2314298</v>
      </c>
      <c r="J131" s="1">
        <v>1.060086426686186</v>
      </c>
      <c r="K131">
        <v>5904.37</v>
      </c>
    </row>
    <row r="132" spans="1:11" x14ac:dyDescent="0.3">
      <c r="A132" t="s">
        <v>138</v>
      </c>
      <c r="B132" s="5"/>
      <c r="E132" s="5"/>
      <c r="F132" s="5"/>
      <c r="G132" s="5" t="s">
        <v>10</v>
      </c>
      <c r="H132" s="6"/>
      <c r="I132" s="7"/>
    </row>
    <row r="133" spans="1:11" x14ac:dyDescent="0.3">
      <c r="A133" t="s">
        <v>139</v>
      </c>
      <c r="B133" s="5">
        <v>849398</v>
      </c>
      <c r="C133" s="8">
        <v>3104</v>
      </c>
      <c r="D133" s="8">
        <v>1178.9900000000002</v>
      </c>
      <c r="E133" s="5">
        <v>721811</v>
      </c>
      <c r="F133" s="5">
        <v>190533</v>
      </c>
      <c r="G133" s="5">
        <v>70513</v>
      </c>
      <c r="H133" s="6">
        <v>864916</v>
      </c>
      <c r="I133" s="7">
        <v>864916</v>
      </c>
      <c r="J133" s="1">
        <v>1.0182694096289373</v>
      </c>
      <c r="K133">
        <v>1925.0099999999998</v>
      </c>
    </row>
    <row r="134" spans="1:11" x14ac:dyDescent="0.3">
      <c r="A134" t="s">
        <v>140</v>
      </c>
      <c r="B134" s="5"/>
      <c r="E134" s="5"/>
      <c r="F134" s="5"/>
      <c r="G134" s="5" t="s">
        <v>10</v>
      </c>
      <c r="H134" s="6"/>
      <c r="I134" s="7"/>
    </row>
    <row r="135" spans="1:11" x14ac:dyDescent="0.3">
      <c r="A135" t="s">
        <v>141</v>
      </c>
      <c r="B135" s="5">
        <v>462066</v>
      </c>
      <c r="C135" s="8">
        <v>1530.6000000000001</v>
      </c>
      <c r="D135" s="8">
        <v>454.24000000000007</v>
      </c>
      <c r="E135" s="5">
        <v>355929</v>
      </c>
      <c r="F135" s="5">
        <v>143504</v>
      </c>
      <c r="G135" s="5">
        <v>53108</v>
      </c>
      <c r="H135" s="6">
        <v>481629</v>
      </c>
      <c r="I135" s="7">
        <v>481629</v>
      </c>
      <c r="J135" s="1">
        <v>1.0423381075430782</v>
      </c>
      <c r="K135">
        <v>1076.3600000000001</v>
      </c>
    </row>
    <row r="136" spans="1:11" x14ac:dyDescent="0.3">
      <c r="A136" t="s">
        <v>142</v>
      </c>
      <c r="B136" s="5">
        <v>688052</v>
      </c>
      <c r="C136" s="8">
        <v>2665.7999999999997</v>
      </c>
      <c r="D136" s="8">
        <v>1026.04</v>
      </c>
      <c r="E136" s="5">
        <v>619911</v>
      </c>
      <c r="F136" s="5">
        <v>440441</v>
      </c>
      <c r="G136" s="5">
        <v>162999</v>
      </c>
      <c r="H136" s="6">
        <v>855502</v>
      </c>
      <c r="I136" s="7">
        <v>733430</v>
      </c>
      <c r="J136" s="1">
        <v>1.0659514106491952</v>
      </c>
      <c r="K136">
        <v>1639.7599999999998</v>
      </c>
    </row>
    <row r="137" spans="1:11" x14ac:dyDescent="0.3">
      <c r="A137" t="s">
        <v>143</v>
      </c>
      <c r="B137" s="5"/>
      <c r="E137" s="5"/>
      <c r="F137" s="5"/>
      <c r="G137" s="5" t="s">
        <v>10</v>
      </c>
      <c r="H137" s="6"/>
      <c r="I137" s="7"/>
    </row>
    <row r="138" spans="1:11" x14ac:dyDescent="0.3">
      <c r="A138" t="s">
        <v>144</v>
      </c>
      <c r="B138" s="5">
        <v>751192</v>
      </c>
      <c r="C138" s="8">
        <v>2938.3999999999996</v>
      </c>
      <c r="D138" s="8">
        <v>1063.55</v>
      </c>
      <c r="E138" s="5">
        <v>683302</v>
      </c>
      <c r="F138" s="5">
        <v>216731</v>
      </c>
      <c r="G138" s="5">
        <v>80208</v>
      </c>
      <c r="H138" s="6">
        <v>836102</v>
      </c>
      <c r="I138" s="7">
        <v>800734</v>
      </c>
      <c r="J138" s="1">
        <v>1.0659511815887284</v>
      </c>
      <c r="K138">
        <v>1874.8499999999997</v>
      </c>
    </row>
    <row r="139" spans="1:11" x14ac:dyDescent="0.3">
      <c r="A139" t="s">
        <v>145</v>
      </c>
      <c r="B139" s="5"/>
      <c r="E139" s="5"/>
      <c r="F139" s="5"/>
      <c r="G139" s="5" t="s">
        <v>10</v>
      </c>
      <c r="H139" s="6"/>
      <c r="I139" s="7"/>
    </row>
    <row r="140" spans="1:11" x14ac:dyDescent="0.3">
      <c r="A140" t="s">
        <v>146</v>
      </c>
      <c r="B140" s="5">
        <v>435698</v>
      </c>
      <c r="C140" s="8">
        <v>1387.4</v>
      </c>
      <c r="D140" s="8">
        <v>603.17000000000007</v>
      </c>
      <c r="E140" s="5">
        <v>322629</v>
      </c>
      <c r="F140" s="5">
        <v>214057</v>
      </c>
      <c r="G140" s="5">
        <v>79219</v>
      </c>
      <c r="H140" s="6">
        <v>474440</v>
      </c>
      <c r="I140" s="7">
        <v>464433</v>
      </c>
      <c r="J140" s="1">
        <v>1.0659516454057627</v>
      </c>
      <c r="K140">
        <v>784.23</v>
      </c>
    </row>
    <row r="141" spans="1:11" x14ac:dyDescent="0.3">
      <c r="A141" t="s">
        <v>147</v>
      </c>
      <c r="B141" s="5">
        <v>1001585</v>
      </c>
      <c r="C141" s="8">
        <v>3584.1</v>
      </c>
      <c r="D141" s="8">
        <v>1454.3400000000001</v>
      </c>
      <c r="E141" s="5">
        <v>833454</v>
      </c>
      <c r="F141" s="5">
        <v>19002</v>
      </c>
      <c r="G141" s="5">
        <v>7032</v>
      </c>
      <c r="H141" s="6">
        <v>913078</v>
      </c>
      <c r="I141" s="7">
        <v>951506</v>
      </c>
      <c r="J141" s="1">
        <v>0.95000024960437701</v>
      </c>
      <c r="K141">
        <v>2129.7599999999998</v>
      </c>
    </row>
    <row r="142" spans="1:11" x14ac:dyDescent="0.3">
      <c r="A142" t="s">
        <v>148</v>
      </c>
      <c r="B142" s="5">
        <v>564488</v>
      </c>
      <c r="C142" s="8">
        <v>1975.5</v>
      </c>
      <c r="D142" s="8">
        <v>989.38</v>
      </c>
      <c r="E142" s="5">
        <v>459387</v>
      </c>
      <c r="F142" s="5">
        <v>338090</v>
      </c>
      <c r="G142" s="5">
        <v>125121</v>
      </c>
      <c r="H142" s="6">
        <v>657100</v>
      </c>
      <c r="I142" s="7">
        <v>601717</v>
      </c>
      <c r="J142" s="1">
        <v>1.0659518005697197</v>
      </c>
      <c r="K142">
        <v>986.12</v>
      </c>
    </row>
    <row r="143" spans="1:11" x14ac:dyDescent="0.3">
      <c r="A143" t="s">
        <v>149</v>
      </c>
      <c r="B143" s="5"/>
      <c r="E143" s="5"/>
      <c r="F143" s="5"/>
      <c r="G143" s="5" t="s">
        <v>10</v>
      </c>
      <c r="H143" s="6"/>
      <c r="I143" s="7"/>
    </row>
    <row r="144" spans="1:11" x14ac:dyDescent="0.3">
      <c r="A144" t="s">
        <v>150</v>
      </c>
      <c r="B144" s="5">
        <v>1611678</v>
      </c>
      <c r="C144" s="8">
        <v>4425</v>
      </c>
      <c r="D144" s="8">
        <v>2500.06</v>
      </c>
      <c r="E144" s="5">
        <v>1028999</v>
      </c>
      <c r="F144" s="5">
        <v>446178</v>
      </c>
      <c r="G144" s="5">
        <v>165122</v>
      </c>
      <c r="H144" s="6">
        <v>1266713</v>
      </c>
      <c r="I144" s="7">
        <v>1531094</v>
      </c>
      <c r="J144" s="1">
        <v>0.94999993795286652</v>
      </c>
      <c r="K144">
        <v>1924.94</v>
      </c>
    </row>
    <row r="145" spans="1:11" x14ac:dyDescent="0.3">
      <c r="A145" t="s">
        <v>151</v>
      </c>
      <c r="B145" s="5"/>
      <c r="E145" s="5"/>
      <c r="F145" s="5"/>
      <c r="G145" s="5" t="s">
        <v>10</v>
      </c>
      <c r="H145" s="6"/>
      <c r="I145" s="7"/>
    </row>
    <row r="146" spans="1:11" x14ac:dyDescent="0.3">
      <c r="A146" t="s">
        <v>152</v>
      </c>
      <c r="B146" s="5">
        <v>1166944</v>
      </c>
      <c r="C146" s="8">
        <v>4352.1000000000004</v>
      </c>
      <c r="D146" s="8">
        <v>2217.0600000000004</v>
      </c>
      <c r="E146" s="5">
        <v>1012047</v>
      </c>
      <c r="F146" s="5">
        <v>241746</v>
      </c>
      <c r="G146" s="5">
        <v>89466</v>
      </c>
      <c r="H146" s="6">
        <v>1174105</v>
      </c>
      <c r="I146" s="7">
        <v>1174105</v>
      </c>
      <c r="J146" s="1">
        <v>1.0061365412564784</v>
      </c>
      <c r="K146">
        <v>2135.04</v>
      </c>
    </row>
    <row r="147" spans="1:11" x14ac:dyDescent="0.3">
      <c r="A147" t="s">
        <v>153</v>
      </c>
      <c r="B147" s="5"/>
      <c r="E147" s="5"/>
      <c r="F147" s="5"/>
      <c r="G147" s="5" t="s">
        <v>10</v>
      </c>
      <c r="H147" s="6"/>
      <c r="I147" s="7"/>
    </row>
    <row r="148" spans="1:11" x14ac:dyDescent="0.3">
      <c r="A148" t="s">
        <v>154</v>
      </c>
      <c r="B148" s="5">
        <v>1931568</v>
      </c>
      <c r="C148" s="8">
        <v>6567.7000000000007</v>
      </c>
      <c r="D148" s="8">
        <v>2913.13</v>
      </c>
      <c r="E148" s="5">
        <v>1527267</v>
      </c>
      <c r="F148" s="5">
        <v>1243395</v>
      </c>
      <c r="G148" s="5">
        <v>460158</v>
      </c>
      <c r="H148" s="6">
        <v>2060017</v>
      </c>
      <c r="I148" s="7">
        <v>2058958</v>
      </c>
      <c r="J148" s="1">
        <v>1.0659515999436726</v>
      </c>
      <c r="K148">
        <v>3654.5700000000006</v>
      </c>
    </row>
    <row r="149" spans="1:11" x14ac:dyDescent="0.3">
      <c r="A149" t="s">
        <v>155</v>
      </c>
      <c r="B149" s="5"/>
      <c r="E149" s="5"/>
      <c r="F149" s="5"/>
      <c r="G149" s="5" t="s">
        <v>10</v>
      </c>
      <c r="H149" s="6"/>
      <c r="I149" s="7"/>
    </row>
    <row r="150" spans="1:11" x14ac:dyDescent="0.3">
      <c r="A150" t="s">
        <v>156</v>
      </c>
      <c r="B150" s="5">
        <v>1402007</v>
      </c>
      <c r="C150" s="8">
        <v>5090.7000000000007</v>
      </c>
      <c r="D150" s="8">
        <v>1624.05</v>
      </c>
      <c r="E150" s="5">
        <v>1183802</v>
      </c>
      <c r="F150" s="5">
        <v>273637</v>
      </c>
      <c r="G150" s="5">
        <v>101268</v>
      </c>
      <c r="H150" s="6">
        <v>1357662</v>
      </c>
      <c r="I150" s="7">
        <v>1357662</v>
      </c>
      <c r="J150" s="1">
        <v>0.96837034337203742</v>
      </c>
      <c r="K150">
        <v>3466.6500000000005</v>
      </c>
    </row>
    <row r="151" spans="1:11" x14ac:dyDescent="0.3">
      <c r="A151" t="s">
        <v>157</v>
      </c>
      <c r="B151" s="5"/>
      <c r="E151" s="5"/>
      <c r="F151" s="5"/>
      <c r="G151" s="5" t="s">
        <v>10</v>
      </c>
      <c r="H151" s="6"/>
      <c r="I151" s="7"/>
    </row>
    <row r="152" spans="1:11" x14ac:dyDescent="0.3">
      <c r="A152" t="s">
        <v>158</v>
      </c>
      <c r="B152" s="5">
        <v>544366</v>
      </c>
      <c r="C152" s="8">
        <v>2480</v>
      </c>
      <c r="D152" s="8">
        <v>937.94999999999993</v>
      </c>
      <c r="E152" s="5">
        <v>576704</v>
      </c>
      <c r="F152" s="5">
        <v>0</v>
      </c>
      <c r="G152" s="5" t="s">
        <v>10</v>
      </c>
      <c r="H152" s="6">
        <v>649296</v>
      </c>
      <c r="I152" s="7">
        <v>580268</v>
      </c>
      <c r="J152" s="1">
        <v>1.0659519514444327</v>
      </c>
      <c r="K152">
        <v>1542.0500000000002</v>
      </c>
    </row>
    <row r="153" spans="1:11" x14ac:dyDescent="0.3">
      <c r="A153" t="s">
        <v>159</v>
      </c>
      <c r="B153" s="5"/>
      <c r="E153" s="5"/>
      <c r="F153" s="5"/>
      <c r="G153" s="5" t="s">
        <v>10</v>
      </c>
      <c r="H153" s="6"/>
      <c r="I153" s="7"/>
    </row>
    <row r="154" spans="1:11" x14ac:dyDescent="0.3">
      <c r="A154" t="s">
        <v>160</v>
      </c>
      <c r="B154" s="5">
        <v>1158716</v>
      </c>
      <c r="C154" s="8">
        <v>5558.3</v>
      </c>
      <c r="D154" s="8">
        <v>1359.43</v>
      </c>
      <c r="E154" s="5">
        <v>1292539</v>
      </c>
      <c r="F154" s="5">
        <v>233203</v>
      </c>
      <c r="G154" s="5">
        <v>86304</v>
      </c>
      <c r="H154" s="6">
        <v>1451435</v>
      </c>
      <c r="I154" s="7">
        <v>1235135</v>
      </c>
      <c r="J154" s="1">
        <v>1.0659514497081253</v>
      </c>
      <c r="K154">
        <v>4198.87</v>
      </c>
    </row>
    <row r="155" spans="1:11" x14ac:dyDescent="0.3">
      <c r="A155" t="s">
        <v>161</v>
      </c>
      <c r="B155" s="5"/>
      <c r="E155" s="5"/>
      <c r="F155" s="5"/>
      <c r="G155" s="5" t="s">
        <v>10</v>
      </c>
      <c r="H155" s="6"/>
      <c r="I155" s="7"/>
    </row>
    <row r="156" spans="1:11" x14ac:dyDescent="0.3">
      <c r="A156" t="s">
        <v>162</v>
      </c>
      <c r="B156" s="5">
        <v>268317</v>
      </c>
      <c r="C156" s="8">
        <v>464.8</v>
      </c>
      <c r="D156" s="8">
        <v>350.64</v>
      </c>
      <c r="E156" s="5">
        <v>108086</v>
      </c>
      <c r="F156" s="5">
        <v>0</v>
      </c>
      <c r="G156" s="5" t="s">
        <v>10</v>
      </c>
      <c r="H156" s="6">
        <v>180678</v>
      </c>
      <c r="I156" s="7">
        <v>254901</v>
      </c>
      <c r="J156" s="1">
        <v>0.9499994409597603</v>
      </c>
      <c r="K156">
        <v>114.16000000000003</v>
      </c>
    </row>
    <row r="157" spans="1:11" x14ac:dyDescent="0.3">
      <c r="A157" t="s">
        <v>163</v>
      </c>
      <c r="B157" s="5"/>
      <c r="E157" s="5"/>
      <c r="F157" s="5"/>
      <c r="G157" s="5" t="s">
        <v>10</v>
      </c>
      <c r="H157" s="6"/>
      <c r="I157" s="7"/>
    </row>
    <row r="158" spans="1:11" x14ac:dyDescent="0.3">
      <c r="A158" t="s">
        <v>164</v>
      </c>
      <c r="B158" s="5">
        <v>510252</v>
      </c>
      <c r="C158" s="8">
        <v>1571.7</v>
      </c>
      <c r="D158" s="8">
        <v>759.6099999999999</v>
      </c>
      <c r="E158" s="5">
        <v>365486</v>
      </c>
      <c r="F158" s="5">
        <v>163222</v>
      </c>
      <c r="G158" s="5">
        <v>60406</v>
      </c>
      <c r="H158" s="6">
        <v>498484</v>
      </c>
      <c r="I158" s="7">
        <v>498484</v>
      </c>
      <c r="J158" s="1">
        <v>0.97693688608765861</v>
      </c>
      <c r="K158">
        <v>812.09000000000015</v>
      </c>
    </row>
    <row r="159" spans="1:11" x14ac:dyDescent="0.3">
      <c r="A159" t="s">
        <v>165</v>
      </c>
      <c r="B159" s="5"/>
      <c r="E159" s="5"/>
      <c r="F159" s="5"/>
      <c r="G159" s="5" t="s">
        <v>10</v>
      </c>
      <c r="H159" s="6"/>
      <c r="I159" s="7"/>
    </row>
    <row r="160" spans="1:11" x14ac:dyDescent="0.3">
      <c r="A160" t="s">
        <v>166</v>
      </c>
      <c r="B160" s="66">
        <v>2534368</v>
      </c>
      <c r="C160" s="8">
        <v>8879.2000000000007</v>
      </c>
      <c r="D160" s="8">
        <v>4739.2300000000005</v>
      </c>
      <c r="E160" s="5">
        <v>2064788</v>
      </c>
      <c r="F160" s="5">
        <v>823841</v>
      </c>
      <c r="G160" s="5">
        <v>304889</v>
      </c>
      <c r="H160" s="6">
        <v>2442269</v>
      </c>
      <c r="I160" s="7">
        <v>2534371</v>
      </c>
      <c r="J160" s="1">
        <v>0.94999992503062503</v>
      </c>
      <c r="K160">
        <v>4139.97</v>
      </c>
    </row>
    <row r="161" spans="1:11" x14ac:dyDescent="0.3">
      <c r="A161" t="s">
        <v>167</v>
      </c>
      <c r="B161" s="5"/>
      <c r="E161" s="5"/>
      <c r="F161" s="5"/>
      <c r="G161" s="5" t="s">
        <v>10</v>
      </c>
      <c r="H161" s="6"/>
      <c r="I161" s="7"/>
    </row>
    <row r="162" spans="1:11" x14ac:dyDescent="0.3">
      <c r="A162" t="s">
        <v>168</v>
      </c>
      <c r="B162" s="5">
        <v>937348</v>
      </c>
      <c r="C162" s="8">
        <v>3292.6</v>
      </c>
      <c r="D162" s="8">
        <v>1595.71</v>
      </c>
      <c r="E162" s="5">
        <v>765668</v>
      </c>
      <c r="F162" s="5">
        <v>154467</v>
      </c>
      <c r="G162" s="5">
        <v>57165</v>
      </c>
      <c r="H162" s="6">
        <v>895425</v>
      </c>
      <c r="I162" s="7">
        <v>895425</v>
      </c>
      <c r="J162" s="1">
        <v>0.95527488190085219</v>
      </c>
      <c r="K162">
        <v>1696.8899999999999</v>
      </c>
    </row>
    <row r="163" spans="1:11" x14ac:dyDescent="0.3">
      <c r="A163" t="s">
        <v>169</v>
      </c>
      <c r="B163" s="5">
        <v>2304496</v>
      </c>
      <c r="C163" s="8">
        <v>9418.3000000000011</v>
      </c>
      <c r="D163" s="8">
        <v>3530</v>
      </c>
      <c r="E163" s="5">
        <v>2190152</v>
      </c>
      <c r="F163" s="5">
        <v>101424</v>
      </c>
      <c r="G163" s="5">
        <v>37535</v>
      </c>
      <c r="H163" s="6">
        <v>2300279</v>
      </c>
      <c r="I163" s="7">
        <v>2300279</v>
      </c>
      <c r="J163" s="1">
        <v>0.99817009879817542</v>
      </c>
      <c r="K163">
        <v>5888.3000000000011</v>
      </c>
    </row>
    <row r="164" spans="1:11" x14ac:dyDescent="0.3">
      <c r="A164" t="s">
        <v>170</v>
      </c>
      <c r="B164" s="5"/>
      <c r="E164" s="5"/>
      <c r="F164" s="5"/>
      <c r="G164" s="5" t="s">
        <v>10</v>
      </c>
      <c r="H164" s="6"/>
      <c r="I164" s="7"/>
    </row>
    <row r="165" spans="1:11" x14ac:dyDescent="0.3">
      <c r="A165" t="s">
        <v>171</v>
      </c>
      <c r="B165" s="5">
        <v>1828382</v>
      </c>
      <c r="C165" s="8">
        <v>5872.6</v>
      </c>
      <c r="D165" s="8">
        <v>3403.5</v>
      </c>
      <c r="E165" s="5">
        <v>1365627</v>
      </c>
      <c r="F165" s="5">
        <v>544476</v>
      </c>
      <c r="G165" s="5">
        <v>201501</v>
      </c>
      <c r="H165" s="6">
        <v>1639720</v>
      </c>
      <c r="I165" s="7">
        <v>1736963</v>
      </c>
      <c r="J165" s="1">
        <v>0.95000005469316584</v>
      </c>
      <c r="K165">
        <v>2469.1000000000004</v>
      </c>
    </row>
    <row r="166" spans="1:11" x14ac:dyDescent="0.3">
      <c r="A166" t="s">
        <v>172</v>
      </c>
      <c r="B166" s="5"/>
      <c r="E166" s="5"/>
      <c r="F166" s="5"/>
      <c r="G166" s="5" t="s">
        <v>10</v>
      </c>
      <c r="H166" s="6"/>
      <c r="I166" s="7"/>
    </row>
    <row r="167" spans="1:11" x14ac:dyDescent="0.3">
      <c r="A167" t="s">
        <v>173</v>
      </c>
      <c r="B167" s="5">
        <v>647203</v>
      </c>
      <c r="C167" s="8">
        <v>2491.9</v>
      </c>
      <c r="D167" s="8">
        <v>0</v>
      </c>
      <c r="E167" s="5">
        <v>579472</v>
      </c>
      <c r="F167" s="5">
        <v>0</v>
      </c>
      <c r="G167" s="5" t="s">
        <v>10</v>
      </c>
      <c r="H167" s="6">
        <v>652064</v>
      </c>
      <c r="I167" s="7">
        <v>652064</v>
      </c>
      <c r="J167" s="1">
        <v>1.0075107810068866</v>
      </c>
      <c r="K167">
        <v>2491.9</v>
      </c>
    </row>
    <row r="168" spans="1:11" x14ac:dyDescent="0.3">
      <c r="A168" t="s">
        <v>174</v>
      </c>
      <c r="B168" s="5">
        <v>2362889</v>
      </c>
      <c r="C168" s="8">
        <v>7583.5</v>
      </c>
      <c r="D168" s="8">
        <v>5601.1699999999992</v>
      </c>
      <c r="E168" s="5">
        <v>1763483</v>
      </c>
      <c r="F168" s="5">
        <v>0</v>
      </c>
      <c r="G168" s="5" t="s">
        <v>10</v>
      </c>
      <c r="H168" s="6">
        <v>1836075</v>
      </c>
      <c r="I168" s="7">
        <v>2244745</v>
      </c>
      <c r="J168" s="1">
        <v>0.95000019044483253</v>
      </c>
      <c r="K168">
        <v>1982.3300000000008</v>
      </c>
    </row>
    <row r="169" spans="1:11" x14ac:dyDescent="0.3">
      <c r="A169" t="s">
        <v>175</v>
      </c>
      <c r="B169" s="5">
        <v>1151598</v>
      </c>
      <c r="C169" s="8">
        <v>4341.6999999999989</v>
      </c>
      <c r="D169" s="8">
        <v>1719.23</v>
      </c>
      <c r="E169" s="5">
        <v>1009628</v>
      </c>
      <c r="F169" s="5">
        <v>0</v>
      </c>
      <c r="G169" s="5" t="s">
        <v>10</v>
      </c>
      <c r="H169" s="6">
        <v>1082220</v>
      </c>
      <c r="I169" s="7">
        <v>1094018</v>
      </c>
      <c r="J169" s="1">
        <v>0.94999991316414234</v>
      </c>
      <c r="K169">
        <v>2622.4699999999989</v>
      </c>
    </row>
    <row r="170" spans="1:11" x14ac:dyDescent="0.3">
      <c r="A170" t="s">
        <v>176</v>
      </c>
      <c r="B170" s="5"/>
      <c r="E170" s="5"/>
      <c r="F170" s="5"/>
      <c r="G170" s="5" t="s">
        <v>10</v>
      </c>
      <c r="H170" s="6"/>
      <c r="I170" s="7"/>
    </row>
    <row r="171" spans="1:11" x14ac:dyDescent="0.3">
      <c r="A171" t="s">
        <v>177</v>
      </c>
      <c r="B171" s="5">
        <v>1135051</v>
      </c>
      <c r="C171" s="8">
        <v>4552.1000000000004</v>
      </c>
      <c r="D171" s="8">
        <v>1990.31</v>
      </c>
      <c r="E171" s="5">
        <v>1058555</v>
      </c>
      <c r="F171" s="5">
        <v>0</v>
      </c>
      <c r="G171" s="5" t="s">
        <v>10</v>
      </c>
      <c r="H171" s="6">
        <v>1131147</v>
      </c>
      <c r="I171" s="7">
        <v>1131147</v>
      </c>
      <c r="J171" s="1">
        <v>0.9965605069728144</v>
      </c>
      <c r="K171">
        <v>2561.7900000000004</v>
      </c>
    </row>
    <row r="172" spans="1:11" x14ac:dyDescent="0.3">
      <c r="A172" t="s">
        <v>178</v>
      </c>
      <c r="B172" s="5">
        <v>650931</v>
      </c>
      <c r="C172" s="8">
        <v>2213.6999999999998</v>
      </c>
      <c r="D172" s="8">
        <v>1066.46</v>
      </c>
      <c r="E172" s="5">
        <v>514779</v>
      </c>
      <c r="F172" s="5">
        <v>252678</v>
      </c>
      <c r="G172" s="5">
        <v>93512</v>
      </c>
      <c r="H172" s="6">
        <v>680883</v>
      </c>
      <c r="I172" s="7">
        <v>680883</v>
      </c>
      <c r="J172" s="1">
        <v>1.0460140936596967</v>
      </c>
      <c r="K172">
        <v>1147.2399999999998</v>
      </c>
    </row>
    <row r="173" spans="1:11" x14ac:dyDescent="0.3">
      <c r="A173" t="s">
        <v>179</v>
      </c>
      <c r="B173" s="5">
        <v>1239034</v>
      </c>
      <c r="C173" s="8">
        <v>4666.2</v>
      </c>
      <c r="D173" s="8">
        <v>2074.2999999999997</v>
      </c>
      <c r="E173" s="5">
        <v>1085088</v>
      </c>
      <c r="F173" s="5">
        <v>76366</v>
      </c>
      <c r="G173" s="5">
        <v>28262</v>
      </c>
      <c r="H173" s="6">
        <v>1185942</v>
      </c>
      <c r="I173" s="7">
        <v>1185942</v>
      </c>
      <c r="J173" s="1">
        <v>0.95715048981706718</v>
      </c>
      <c r="K173">
        <v>2591.9</v>
      </c>
    </row>
    <row r="174" spans="1:11" x14ac:dyDescent="0.3">
      <c r="A174" t="s">
        <v>180</v>
      </c>
      <c r="B174" s="5"/>
      <c r="E174" s="5"/>
      <c r="F174" s="5"/>
      <c r="G174" s="5" t="s">
        <v>10</v>
      </c>
      <c r="H174" s="6"/>
      <c r="I174" s="7"/>
    </row>
    <row r="175" spans="1:11" x14ac:dyDescent="0.3">
      <c r="A175" t="s">
        <v>181</v>
      </c>
      <c r="B175" s="5">
        <v>708755</v>
      </c>
      <c r="C175" s="8">
        <v>3042.3999999999996</v>
      </c>
      <c r="D175" s="8">
        <v>946.58</v>
      </c>
      <c r="E175" s="5">
        <v>707486</v>
      </c>
      <c r="F175" s="5">
        <v>302088</v>
      </c>
      <c r="G175" s="5">
        <v>111797</v>
      </c>
      <c r="H175" s="6">
        <v>891875</v>
      </c>
      <c r="I175" s="7">
        <v>755498</v>
      </c>
      <c r="J175" s="1">
        <v>1.0659508574895415</v>
      </c>
      <c r="K175">
        <v>2095.8199999999997</v>
      </c>
    </row>
    <row r="176" spans="1:11" x14ac:dyDescent="0.3">
      <c r="A176" t="s">
        <v>182</v>
      </c>
      <c r="B176" s="5"/>
      <c r="E176" s="5"/>
      <c r="F176" s="5"/>
      <c r="G176" s="5" t="s">
        <v>10</v>
      </c>
      <c r="H176" s="6"/>
      <c r="I176" s="7"/>
    </row>
    <row r="177" spans="1:11" x14ac:dyDescent="0.3">
      <c r="A177" t="s">
        <v>183</v>
      </c>
      <c r="B177" s="5">
        <v>256841</v>
      </c>
      <c r="C177" s="8">
        <v>812.2</v>
      </c>
      <c r="D177" s="8">
        <v>134.13999999999999</v>
      </c>
      <c r="E177" s="5">
        <v>188871</v>
      </c>
      <c r="F177" s="5">
        <v>204258</v>
      </c>
      <c r="G177" s="5">
        <v>75592</v>
      </c>
      <c r="H177" s="6">
        <v>337055</v>
      </c>
      <c r="I177" s="7">
        <v>273780</v>
      </c>
      <c r="J177" s="1">
        <v>1.0659513083970238</v>
      </c>
      <c r="K177">
        <v>769.95879807692313</v>
      </c>
    </row>
    <row r="178" spans="1:11" x14ac:dyDescent="0.3">
      <c r="A178" t="s">
        <v>184</v>
      </c>
      <c r="B178" s="5">
        <v>397630</v>
      </c>
      <c r="C178" s="8">
        <v>1767</v>
      </c>
      <c r="D178" s="8">
        <v>466.12</v>
      </c>
      <c r="E178" s="5">
        <v>410902</v>
      </c>
      <c r="F178" s="5">
        <v>79718</v>
      </c>
      <c r="G178" s="5">
        <v>29502</v>
      </c>
      <c r="H178" s="6">
        <v>512996</v>
      </c>
      <c r="I178" s="7">
        <v>423854</v>
      </c>
      <c r="J178" s="1">
        <v>1.0659507582425873</v>
      </c>
      <c r="K178">
        <v>1675.1012019230768</v>
      </c>
    </row>
    <row r="179" spans="1:11" x14ac:dyDescent="0.3">
      <c r="A179" t="s">
        <v>185</v>
      </c>
      <c r="B179" s="5"/>
      <c r="E179" s="5"/>
      <c r="F179" s="5"/>
      <c r="G179" s="5" t="s">
        <v>10</v>
      </c>
      <c r="H179" s="6"/>
      <c r="I179" s="7"/>
    </row>
    <row r="180" spans="1:11" x14ac:dyDescent="0.3">
      <c r="A180" t="s">
        <v>186</v>
      </c>
      <c r="B180" s="5">
        <v>258343</v>
      </c>
      <c r="C180" s="8">
        <v>649.40000000000009</v>
      </c>
      <c r="D180" s="8">
        <v>298.78000000000003</v>
      </c>
      <c r="E180" s="5">
        <v>151013</v>
      </c>
      <c r="F180" s="5">
        <v>158039</v>
      </c>
      <c r="G180" s="5">
        <v>58487</v>
      </c>
      <c r="H180" s="6">
        <v>282092</v>
      </c>
      <c r="I180" s="7">
        <v>275381</v>
      </c>
      <c r="J180" s="1">
        <v>1.0659510805402121</v>
      </c>
      <c r="K180">
        <v>350.62000000000006</v>
      </c>
    </row>
    <row r="181" spans="1:11" x14ac:dyDescent="0.3">
      <c r="A181" t="s">
        <v>187</v>
      </c>
      <c r="B181" s="5"/>
      <c r="E181" s="5"/>
      <c r="F181" s="5"/>
      <c r="G181" s="5" t="s">
        <v>10</v>
      </c>
      <c r="H181" s="6"/>
      <c r="I181" s="7"/>
    </row>
    <row r="182" spans="1:11" x14ac:dyDescent="0.3">
      <c r="A182" t="s">
        <v>188</v>
      </c>
      <c r="B182" s="5">
        <v>592979</v>
      </c>
      <c r="C182" s="8">
        <v>1436.3999999999999</v>
      </c>
      <c r="D182" s="8">
        <v>556.83000000000004</v>
      </c>
      <c r="E182" s="5">
        <v>334024</v>
      </c>
      <c r="F182" s="5">
        <v>643748</v>
      </c>
      <c r="G182" s="5">
        <v>238240</v>
      </c>
      <c r="H182" s="6">
        <v>644856</v>
      </c>
      <c r="I182" s="7">
        <v>632087</v>
      </c>
      <c r="J182" s="1">
        <v>1.0659517453400542</v>
      </c>
      <c r="K182">
        <v>879.56999999999982</v>
      </c>
    </row>
    <row r="183" spans="1:11" x14ac:dyDescent="0.3">
      <c r="A183" t="s">
        <v>189</v>
      </c>
      <c r="B183" s="5">
        <v>847596</v>
      </c>
      <c r="C183" s="8">
        <v>2695.6</v>
      </c>
      <c r="D183" s="8">
        <v>1245.03</v>
      </c>
      <c r="E183" s="5">
        <v>626841</v>
      </c>
      <c r="F183" s="5">
        <v>570791</v>
      </c>
      <c r="G183" s="5">
        <v>211239</v>
      </c>
      <c r="H183" s="6">
        <v>910672</v>
      </c>
      <c r="I183" s="7">
        <v>903496</v>
      </c>
      <c r="J183" s="1">
        <v>1.0659512314829234</v>
      </c>
      <c r="K183">
        <v>1450.57</v>
      </c>
    </row>
    <row r="184" spans="1:11" x14ac:dyDescent="0.3">
      <c r="A184" t="s">
        <v>190</v>
      </c>
      <c r="B184" s="5"/>
      <c r="E184" s="5"/>
      <c r="F184" s="5"/>
      <c r="G184" s="5" t="s">
        <v>10</v>
      </c>
      <c r="H184" s="6"/>
      <c r="I184" s="7"/>
    </row>
    <row r="185" spans="1:11" x14ac:dyDescent="0.3">
      <c r="A185" t="s">
        <v>191</v>
      </c>
      <c r="B185" s="5">
        <v>378264</v>
      </c>
      <c r="C185" s="8">
        <v>1312.3</v>
      </c>
      <c r="D185" s="8">
        <v>502.23</v>
      </c>
      <c r="E185" s="5">
        <v>305165</v>
      </c>
      <c r="F185" s="5">
        <v>53201</v>
      </c>
      <c r="G185" s="5">
        <v>19689</v>
      </c>
      <c r="H185" s="6">
        <v>397446</v>
      </c>
      <c r="I185" s="7">
        <v>397446</v>
      </c>
      <c r="J185" s="1">
        <v>1.0507106148087051</v>
      </c>
      <c r="K185">
        <v>810.06999999999994</v>
      </c>
    </row>
    <row r="186" spans="1:11" x14ac:dyDescent="0.3">
      <c r="A186" t="s">
        <v>192</v>
      </c>
      <c r="B186" s="5">
        <v>1168465</v>
      </c>
      <c r="C186" s="8">
        <v>4925.3</v>
      </c>
      <c r="D186" s="8">
        <v>2263.7599999999998</v>
      </c>
      <c r="E186" s="5">
        <v>1145340</v>
      </c>
      <c r="F186" s="5">
        <v>110190</v>
      </c>
      <c r="G186" s="5">
        <v>40779</v>
      </c>
      <c r="H186" s="6">
        <v>1258711</v>
      </c>
      <c r="I186" s="7">
        <v>1245527</v>
      </c>
      <c r="J186" s="1">
        <v>1.0659514833563692</v>
      </c>
      <c r="K186">
        <v>2661.5400000000004</v>
      </c>
    </row>
    <row r="187" spans="1:11" x14ac:dyDescent="0.3">
      <c r="A187" t="s">
        <v>193</v>
      </c>
      <c r="B187" s="5"/>
      <c r="E187" s="5"/>
      <c r="F187" s="5"/>
      <c r="G187" s="5" t="s">
        <v>10</v>
      </c>
      <c r="H187" s="6"/>
      <c r="I187" s="7">
        <v>0</v>
      </c>
    </row>
    <row r="188" spans="1:11" x14ac:dyDescent="0.3">
      <c r="A188" t="s">
        <v>194</v>
      </c>
      <c r="B188" s="5">
        <v>391426</v>
      </c>
      <c r="C188" s="8">
        <v>1154.2000000000003</v>
      </c>
      <c r="D188" s="8">
        <v>383.5</v>
      </c>
      <c r="E188" s="5">
        <v>268400</v>
      </c>
      <c r="F188" s="5">
        <v>136341</v>
      </c>
      <c r="G188" s="5">
        <v>50457</v>
      </c>
      <c r="H188" s="6">
        <v>391449</v>
      </c>
      <c r="I188" s="7">
        <v>391449</v>
      </c>
      <c r="J188" s="1">
        <v>1.0000587595100989</v>
      </c>
      <c r="K188">
        <v>770.70000000000027</v>
      </c>
    </row>
    <row r="189" spans="1:11" x14ac:dyDescent="0.3">
      <c r="A189" t="s">
        <v>195</v>
      </c>
      <c r="B189" s="5">
        <v>596600</v>
      </c>
      <c r="C189" s="8">
        <v>1748.1</v>
      </c>
      <c r="D189" s="8">
        <v>628.5</v>
      </c>
      <c r="E189" s="5">
        <v>406507</v>
      </c>
      <c r="F189" s="5">
        <v>335747</v>
      </c>
      <c r="G189" s="5">
        <v>124254</v>
      </c>
      <c r="H189" s="6">
        <v>603353</v>
      </c>
      <c r="I189" s="7">
        <v>603353</v>
      </c>
      <c r="J189" s="1">
        <v>1.0113191418035534</v>
      </c>
      <c r="K189">
        <v>1119.5999999999999</v>
      </c>
    </row>
    <row r="191" spans="1:11" x14ac:dyDescent="0.3">
      <c r="A191" t="s">
        <v>196</v>
      </c>
      <c r="B191">
        <v>108084951</v>
      </c>
      <c r="C191" s="8">
        <v>386515.02880901273</v>
      </c>
      <c r="D191" s="8">
        <v>167632.58000000002</v>
      </c>
      <c r="E191">
        <v>90021437</v>
      </c>
      <c r="F191">
        <v>27027497</v>
      </c>
      <c r="G191">
        <v>10002386</v>
      </c>
      <c r="H191" s="4">
        <v>108299311</v>
      </c>
      <c r="I191" s="3">
        <v>108299306</v>
      </c>
      <c r="K191">
        <v>219348.56880901282</v>
      </c>
    </row>
    <row r="192" spans="1:11" x14ac:dyDescent="0.3">
      <c r="B192" t="s">
        <v>0</v>
      </c>
      <c r="E192" t="s">
        <v>427</v>
      </c>
      <c r="G192">
        <v>2.9999999999999999E-7</v>
      </c>
      <c r="H192" s="4" t="s">
        <v>0</v>
      </c>
    </row>
    <row r="193" spans="1:9" x14ac:dyDescent="0.3">
      <c r="A193" t="s">
        <v>197</v>
      </c>
      <c r="C193" s="8">
        <v>90021436</v>
      </c>
      <c r="D193" s="8">
        <v>232.90539640175794</v>
      </c>
      <c r="E193">
        <v>232.90539640175794</v>
      </c>
      <c r="I193" s="3">
        <v>1.065442</v>
      </c>
    </row>
    <row r="194" spans="1:9" x14ac:dyDescent="0.3">
      <c r="A194" t="s">
        <v>198</v>
      </c>
      <c r="C194" s="8">
        <v>10002382</v>
      </c>
      <c r="D194" s="8">
        <v>0.37008169864934221</v>
      </c>
      <c r="E194">
        <v>0.37008199864934221</v>
      </c>
      <c r="H194" s="4">
        <v>108299306</v>
      </c>
      <c r="I194" s="3">
        <v>108299306</v>
      </c>
    </row>
    <row r="195" spans="1:9" x14ac:dyDescent="0.3">
      <c r="A195" t="s">
        <v>199</v>
      </c>
      <c r="C195" s="8">
        <v>72592</v>
      </c>
      <c r="D195" s="8">
        <v>72591.9038</v>
      </c>
      <c r="E195">
        <v>0</v>
      </c>
      <c r="I195" s="3">
        <v>1.065442</v>
      </c>
    </row>
    <row r="196" spans="1:9" x14ac:dyDescent="0.3">
      <c r="A196" t="s">
        <v>200</v>
      </c>
      <c r="C196" s="8">
        <v>1.065442</v>
      </c>
      <c r="D196" s="8">
        <v>0</v>
      </c>
      <c r="I196" s="3">
        <v>0.95</v>
      </c>
    </row>
    <row r="197" spans="1:9" x14ac:dyDescent="0.3">
      <c r="A197" t="s">
        <v>201</v>
      </c>
      <c r="C197" s="8">
        <v>0</v>
      </c>
      <c r="D197" s="8">
        <v>0</v>
      </c>
      <c r="E197" t="s">
        <v>0</v>
      </c>
      <c r="I197" s="59"/>
    </row>
    <row r="198" spans="1:9" x14ac:dyDescent="0.3">
      <c r="C198" s="8" t="s">
        <v>0</v>
      </c>
      <c r="D198" s="8" t="s">
        <v>0</v>
      </c>
      <c r="E198" t="s">
        <v>0</v>
      </c>
      <c r="I198" s="59"/>
    </row>
    <row r="199" spans="1:9" x14ac:dyDescent="0.3">
      <c r="I199" s="59"/>
    </row>
    <row r="200" spans="1:9" x14ac:dyDescent="0.3">
      <c r="A200" t="s">
        <v>202</v>
      </c>
      <c r="C200" s="8">
        <v>124288000</v>
      </c>
      <c r="D200" s="8">
        <v>121844306</v>
      </c>
      <c r="G200" t="s">
        <v>0</v>
      </c>
      <c r="I200" s="59"/>
    </row>
    <row r="201" spans="1:9" x14ac:dyDescent="0.3">
      <c r="A201" t="s">
        <v>203</v>
      </c>
      <c r="C201" s="8">
        <v>1245000</v>
      </c>
      <c r="I201" s="59"/>
    </row>
    <row r="202" spans="1:9" x14ac:dyDescent="0.3">
      <c r="A202" t="s">
        <v>204</v>
      </c>
      <c r="C202" s="8">
        <v>0</v>
      </c>
      <c r="I202" s="59"/>
    </row>
    <row r="203" spans="1:9" x14ac:dyDescent="0.3">
      <c r="A203" t="s">
        <v>205</v>
      </c>
      <c r="C203" s="8">
        <v>0</v>
      </c>
      <c r="I203" s="59"/>
    </row>
    <row r="204" spans="1:9" x14ac:dyDescent="0.3">
      <c r="A204" t="s">
        <v>206</v>
      </c>
      <c r="C204" s="8">
        <v>9600000</v>
      </c>
      <c r="I204" s="59"/>
    </row>
    <row r="205" spans="1:9" x14ac:dyDescent="0.3">
      <c r="A205" t="s">
        <v>207</v>
      </c>
      <c r="C205" s="8">
        <v>642000</v>
      </c>
      <c r="E205">
        <v>642000</v>
      </c>
      <c r="I205" s="59"/>
    </row>
    <row r="206" spans="1:9" x14ac:dyDescent="0.3">
      <c r="A206" t="s">
        <v>428</v>
      </c>
      <c r="C206" s="8">
        <v>1000000</v>
      </c>
      <c r="E206">
        <v>1000000</v>
      </c>
      <c r="I206" s="59"/>
    </row>
    <row r="207" spans="1:9" x14ac:dyDescent="0.3">
      <c r="A207" t="s">
        <v>208</v>
      </c>
      <c r="C207" s="8">
        <v>1000000</v>
      </c>
      <c r="I207" s="59"/>
    </row>
    <row r="208" spans="1:9" x14ac:dyDescent="0.3">
      <c r="A208" t="s">
        <v>209</v>
      </c>
      <c r="C208" s="8">
        <v>1700000</v>
      </c>
      <c r="I208" s="59"/>
    </row>
    <row r="209" spans="1:9" x14ac:dyDescent="0.3">
      <c r="A209" t="s">
        <v>210</v>
      </c>
      <c r="C209" s="8">
        <v>801694</v>
      </c>
      <c r="D209" s="8" t="s">
        <v>0</v>
      </c>
      <c r="I209" s="59"/>
    </row>
    <row r="210" spans="1:9" x14ac:dyDescent="0.3">
      <c r="A210" t="s">
        <v>211</v>
      </c>
      <c r="C210" s="8">
        <v>0</v>
      </c>
      <c r="D210" s="8">
        <v>0</v>
      </c>
      <c r="E210">
        <v>108084951</v>
      </c>
      <c r="I210" s="59"/>
    </row>
    <row r="211" spans="1:9" x14ac:dyDescent="0.3">
      <c r="A211" t="s">
        <v>1</v>
      </c>
      <c r="C211" s="8">
        <v>0</v>
      </c>
      <c r="D211" s="8">
        <v>0</v>
      </c>
      <c r="E211">
        <v>108084951</v>
      </c>
      <c r="I211" s="59"/>
    </row>
    <row r="212" spans="1:9" x14ac:dyDescent="0.3">
      <c r="A212" t="s">
        <v>212</v>
      </c>
      <c r="D212" s="8">
        <v>0</v>
      </c>
      <c r="I212" s="59"/>
    </row>
    <row r="213" spans="1:9" x14ac:dyDescent="0.3">
      <c r="A213" t="s">
        <v>213</v>
      </c>
      <c r="C213" s="8">
        <v>108299306</v>
      </c>
      <c r="I213" s="59"/>
    </row>
    <row r="214" spans="1:9" x14ac:dyDescent="0.3">
      <c r="A214" t="s">
        <v>0</v>
      </c>
      <c r="I214" s="59"/>
    </row>
    <row r="215" spans="1:9" x14ac:dyDescent="0.3">
      <c r="A215" t="s">
        <v>214</v>
      </c>
      <c r="C215" s="8">
        <v>108299306</v>
      </c>
      <c r="I215" s="59"/>
    </row>
    <row r="216" spans="1:9" x14ac:dyDescent="0.3">
      <c r="A216" t="s">
        <v>0</v>
      </c>
      <c r="C216" s="8" t="s">
        <v>0</v>
      </c>
      <c r="I216" s="59"/>
    </row>
    <row r="217" spans="1:9" x14ac:dyDescent="0.3">
      <c r="A217" t="s">
        <v>215</v>
      </c>
      <c r="C217" s="8">
        <v>0</v>
      </c>
      <c r="I217" s="59"/>
    </row>
    <row r="218" spans="1:9" x14ac:dyDescent="0.3">
      <c r="I218" s="59"/>
    </row>
    <row r="219" spans="1:9" x14ac:dyDescent="0.3">
      <c r="A219" t="s">
        <v>216</v>
      </c>
      <c r="C219" s="8">
        <v>8275488</v>
      </c>
      <c r="I219" s="59"/>
    </row>
    <row r="220" spans="1:9" x14ac:dyDescent="0.3">
      <c r="I220" s="59"/>
    </row>
    <row r="221" spans="1:9" x14ac:dyDescent="0.3">
      <c r="A221" t="s">
        <v>217</v>
      </c>
      <c r="C221" s="8">
        <v>100023818</v>
      </c>
      <c r="I221" s="59"/>
    </row>
    <row r="222" spans="1:9" x14ac:dyDescent="0.3">
      <c r="A222" t="s">
        <v>0</v>
      </c>
      <c r="C222" s="8" t="s">
        <v>0</v>
      </c>
      <c r="I222" s="59"/>
    </row>
    <row r="223" spans="1:9" x14ac:dyDescent="0.3">
      <c r="A223" t="s">
        <v>218</v>
      </c>
      <c r="C223" s="8">
        <v>90021436</v>
      </c>
      <c r="I223" s="59"/>
    </row>
    <row r="224" spans="1:9" x14ac:dyDescent="0.3">
      <c r="A224" t="s">
        <v>219</v>
      </c>
      <c r="C224" s="8">
        <v>10002382</v>
      </c>
      <c r="I224" s="59"/>
    </row>
    <row r="225" spans="4:9" x14ac:dyDescent="0.3">
      <c r="D225" s="8" t="s">
        <v>0</v>
      </c>
      <c r="I225" s="59"/>
    </row>
    <row r="226" spans="4:9" x14ac:dyDescent="0.3">
      <c r="I226" s="59"/>
    </row>
    <row r="227" spans="4:9" x14ac:dyDescent="0.3">
      <c r="I227" s="59"/>
    </row>
    <row r="228" spans="4:9" x14ac:dyDescent="0.3">
      <c r="I228" s="59"/>
    </row>
    <row r="229" spans="4:9" x14ac:dyDescent="0.3">
      <c r="I229" s="59"/>
    </row>
    <row r="230" spans="4:9" x14ac:dyDescent="0.3">
      <c r="I230" s="59"/>
    </row>
    <row r="231" spans="4:9" x14ac:dyDescent="0.3">
      <c r="I231" s="59"/>
    </row>
    <row r="232" spans="4:9" x14ac:dyDescent="0.3">
      <c r="I232" s="59"/>
    </row>
    <row r="233" spans="4:9" x14ac:dyDescent="0.3">
      <c r="I233" s="59"/>
    </row>
    <row r="234" spans="4:9" x14ac:dyDescent="0.3">
      <c r="I234" s="59"/>
    </row>
    <row r="235" spans="4:9" x14ac:dyDescent="0.3">
      <c r="I235" s="59"/>
    </row>
    <row r="236" spans="4:9" x14ac:dyDescent="0.3">
      <c r="I236" s="59"/>
    </row>
    <row r="237" spans="4:9" x14ac:dyDescent="0.3">
      <c r="I237" s="59"/>
    </row>
    <row r="238" spans="4:9" x14ac:dyDescent="0.3">
      <c r="I238" s="59"/>
    </row>
    <row r="239" spans="4:9" x14ac:dyDescent="0.3">
      <c r="I239" s="59"/>
    </row>
    <row r="240" spans="4:9" x14ac:dyDescent="0.3">
      <c r="I240" s="59"/>
    </row>
    <row r="241" spans="9:9" x14ac:dyDescent="0.3">
      <c r="I241" s="59"/>
    </row>
    <row r="242" spans="9:9" x14ac:dyDescent="0.3">
      <c r="I242" s="59"/>
    </row>
    <row r="243" spans="9:9" x14ac:dyDescent="0.3">
      <c r="I243" s="59"/>
    </row>
    <row r="244" spans="9:9" x14ac:dyDescent="0.3">
      <c r="I244" s="59"/>
    </row>
    <row r="245" spans="9:9" x14ac:dyDescent="0.3">
      <c r="I245" s="59"/>
    </row>
    <row r="246" spans="9:9" x14ac:dyDescent="0.3">
      <c r="I246" s="59"/>
    </row>
    <row r="247" spans="9:9" x14ac:dyDescent="0.3">
      <c r="I247" s="59"/>
    </row>
    <row r="248" spans="9:9" x14ac:dyDescent="0.3">
      <c r="I248" s="59"/>
    </row>
    <row r="249" spans="9:9" x14ac:dyDescent="0.3">
      <c r="I249" s="59"/>
    </row>
    <row r="250" spans="9:9" x14ac:dyDescent="0.3">
      <c r="I250" s="59"/>
    </row>
    <row r="251" spans="9:9" x14ac:dyDescent="0.3">
      <c r="I251" s="59"/>
    </row>
    <row r="252" spans="9:9" x14ac:dyDescent="0.3">
      <c r="I252" s="59"/>
    </row>
    <row r="253" spans="9:9" x14ac:dyDescent="0.3">
      <c r="I253" s="59"/>
    </row>
    <row r="254" spans="9:9" x14ac:dyDescent="0.3">
      <c r="I254" s="59"/>
    </row>
    <row r="255" spans="9:9" x14ac:dyDescent="0.3">
      <c r="I255" s="59"/>
    </row>
    <row r="256" spans="9:9" x14ac:dyDescent="0.3">
      <c r="I256" s="59"/>
    </row>
    <row r="257" spans="9:9" x14ac:dyDescent="0.3">
      <c r="I257" s="59"/>
    </row>
    <row r="258" spans="9:9" x14ac:dyDescent="0.3">
      <c r="I258" s="59"/>
    </row>
    <row r="259" spans="9:9" x14ac:dyDescent="0.3">
      <c r="I259" s="59"/>
    </row>
    <row r="260" spans="9:9" x14ac:dyDescent="0.3">
      <c r="I260" s="59"/>
    </row>
    <row r="261" spans="9:9" x14ac:dyDescent="0.3">
      <c r="I261" s="59"/>
    </row>
    <row r="262" spans="9:9" x14ac:dyDescent="0.3">
      <c r="I262" s="59"/>
    </row>
    <row r="263" spans="9:9" x14ac:dyDescent="0.3">
      <c r="I263" s="59"/>
    </row>
    <row r="264" spans="9:9" x14ac:dyDescent="0.3">
      <c r="I264" s="59"/>
    </row>
    <row r="265" spans="9:9" x14ac:dyDescent="0.3">
      <c r="I265" s="59"/>
    </row>
    <row r="266" spans="9:9" x14ac:dyDescent="0.3">
      <c r="I266" s="59"/>
    </row>
    <row r="267" spans="9:9" x14ac:dyDescent="0.3">
      <c r="I267" s="59"/>
    </row>
    <row r="268" spans="9:9" x14ac:dyDescent="0.3">
      <c r="I268" s="59"/>
    </row>
    <row r="269" spans="9:9" x14ac:dyDescent="0.3">
      <c r="I269" s="59"/>
    </row>
    <row r="270" spans="9:9" x14ac:dyDescent="0.3">
      <c r="I270" s="59"/>
    </row>
    <row r="271" spans="9:9" x14ac:dyDescent="0.3">
      <c r="I271" s="59"/>
    </row>
    <row r="272" spans="9:9" x14ac:dyDescent="0.3">
      <c r="I272" s="59"/>
    </row>
    <row r="273" spans="9:9" x14ac:dyDescent="0.3">
      <c r="I273" s="59"/>
    </row>
    <row r="274" spans="9:9" x14ac:dyDescent="0.3">
      <c r="I274" s="59"/>
    </row>
    <row r="275" spans="9:9" x14ac:dyDescent="0.3">
      <c r="I275" s="59"/>
    </row>
    <row r="276" spans="9:9" x14ac:dyDescent="0.3">
      <c r="I276" s="59"/>
    </row>
    <row r="277" spans="9:9" x14ac:dyDescent="0.3">
      <c r="I277" s="59"/>
    </row>
    <row r="278" spans="9:9" x14ac:dyDescent="0.3">
      <c r="I278" s="59"/>
    </row>
    <row r="279" spans="9:9" x14ac:dyDescent="0.3">
      <c r="I279" s="59"/>
    </row>
    <row r="280" spans="9:9" x14ac:dyDescent="0.3">
      <c r="I280" s="59"/>
    </row>
    <row r="281" spans="9:9" x14ac:dyDescent="0.3">
      <c r="I281" s="59"/>
    </row>
    <row r="282" spans="9:9" x14ac:dyDescent="0.3">
      <c r="I282" s="59"/>
    </row>
    <row r="283" spans="9:9" x14ac:dyDescent="0.3">
      <c r="I283" s="59"/>
    </row>
    <row r="284" spans="9:9" x14ac:dyDescent="0.3">
      <c r="I284" s="59"/>
    </row>
    <row r="285" spans="9:9" x14ac:dyDescent="0.3">
      <c r="I285" s="59"/>
    </row>
    <row r="286" spans="9:9" x14ac:dyDescent="0.3">
      <c r="I286" s="59"/>
    </row>
    <row r="287" spans="9:9" x14ac:dyDescent="0.3">
      <c r="I287" s="59"/>
    </row>
    <row r="288" spans="9:9" x14ac:dyDescent="0.3">
      <c r="I288" s="59"/>
    </row>
    <row r="289" spans="9:9" x14ac:dyDescent="0.3">
      <c r="I289" s="59"/>
    </row>
    <row r="290" spans="9:9" x14ac:dyDescent="0.3">
      <c r="I290" s="59"/>
    </row>
    <row r="291" spans="9:9" x14ac:dyDescent="0.3">
      <c r="I291" s="59"/>
    </row>
    <row r="292" spans="9:9" x14ac:dyDescent="0.3">
      <c r="I292" s="59"/>
    </row>
    <row r="293" spans="9:9" x14ac:dyDescent="0.3">
      <c r="I293" s="59"/>
    </row>
    <row r="294" spans="9:9" x14ac:dyDescent="0.3">
      <c r="I294" s="59"/>
    </row>
    <row r="295" spans="9:9" x14ac:dyDescent="0.3">
      <c r="I295" s="59"/>
    </row>
    <row r="296" spans="9:9" x14ac:dyDescent="0.3">
      <c r="I296" s="59"/>
    </row>
    <row r="297" spans="9:9" x14ac:dyDescent="0.3">
      <c r="I297" s="59"/>
    </row>
    <row r="298" spans="9:9" x14ac:dyDescent="0.3">
      <c r="I298" s="59"/>
    </row>
    <row r="299" spans="9:9" x14ac:dyDescent="0.3">
      <c r="I299" s="59"/>
    </row>
    <row r="300" spans="9:9" x14ac:dyDescent="0.3">
      <c r="I300" s="59"/>
    </row>
    <row r="301" spans="9:9" x14ac:dyDescent="0.3">
      <c r="I301" s="59"/>
    </row>
    <row r="302" spans="9:9" x14ac:dyDescent="0.3">
      <c r="I302" s="59"/>
    </row>
    <row r="303" spans="9:9" x14ac:dyDescent="0.3">
      <c r="I303" s="59"/>
    </row>
    <row r="304" spans="9:9" x14ac:dyDescent="0.3">
      <c r="I304" s="59"/>
    </row>
    <row r="305" spans="9:9" x14ac:dyDescent="0.3">
      <c r="I305" s="59"/>
    </row>
    <row r="306" spans="9:9" x14ac:dyDescent="0.3">
      <c r="I306" s="59"/>
    </row>
    <row r="307" spans="9:9" x14ac:dyDescent="0.3">
      <c r="I307" s="59"/>
    </row>
    <row r="308" spans="9:9" x14ac:dyDescent="0.3">
      <c r="I308" s="59"/>
    </row>
    <row r="309" spans="9:9" x14ac:dyDescent="0.3">
      <c r="I309" s="59"/>
    </row>
    <row r="310" spans="9:9" x14ac:dyDescent="0.3">
      <c r="I310" s="59"/>
    </row>
    <row r="311" spans="9:9" x14ac:dyDescent="0.3">
      <c r="I311" s="59"/>
    </row>
    <row r="312" spans="9:9" x14ac:dyDescent="0.3">
      <c r="I312" s="59"/>
    </row>
    <row r="313" spans="9:9" x14ac:dyDescent="0.3">
      <c r="I313" s="59"/>
    </row>
    <row r="314" spans="9:9" x14ac:dyDescent="0.3">
      <c r="I314" s="59"/>
    </row>
    <row r="315" spans="9:9" x14ac:dyDescent="0.3">
      <c r="I315" s="59"/>
    </row>
    <row r="316" spans="9:9" x14ac:dyDescent="0.3">
      <c r="I316" s="59"/>
    </row>
    <row r="317" spans="9:9" x14ac:dyDescent="0.3">
      <c r="I317" s="59"/>
    </row>
    <row r="318" spans="9:9" x14ac:dyDescent="0.3">
      <c r="I318" s="59"/>
    </row>
    <row r="319" spans="9:9" x14ac:dyDescent="0.3">
      <c r="I319" s="59"/>
    </row>
    <row r="320" spans="9:9" x14ac:dyDescent="0.3">
      <c r="I320" s="59"/>
    </row>
    <row r="321" spans="9:9" x14ac:dyDescent="0.3">
      <c r="I321" s="59"/>
    </row>
    <row r="322" spans="9:9" x14ac:dyDescent="0.3">
      <c r="I322" s="59"/>
    </row>
    <row r="323" spans="9:9" x14ac:dyDescent="0.3">
      <c r="I323" s="59"/>
    </row>
    <row r="324" spans="9:9" x14ac:dyDescent="0.3">
      <c r="I324" s="59"/>
    </row>
    <row r="325" spans="9:9" x14ac:dyDescent="0.3">
      <c r="I325" s="59"/>
    </row>
    <row r="326" spans="9:9" x14ac:dyDescent="0.3">
      <c r="I326" s="59"/>
    </row>
    <row r="327" spans="9:9" x14ac:dyDescent="0.3">
      <c r="I327" s="59"/>
    </row>
    <row r="328" spans="9:9" x14ac:dyDescent="0.3">
      <c r="I328" s="59"/>
    </row>
    <row r="329" spans="9:9" x14ac:dyDescent="0.3">
      <c r="I329" s="59"/>
    </row>
    <row r="330" spans="9:9" x14ac:dyDescent="0.3">
      <c r="I330" s="59"/>
    </row>
    <row r="331" spans="9:9" x14ac:dyDescent="0.3">
      <c r="I331" s="59"/>
    </row>
    <row r="332" spans="9:9" x14ac:dyDescent="0.3">
      <c r="I332" s="59"/>
    </row>
    <row r="333" spans="9:9" x14ac:dyDescent="0.3">
      <c r="I333" s="59"/>
    </row>
    <row r="334" spans="9:9" x14ac:dyDescent="0.3">
      <c r="I334" s="59"/>
    </row>
    <row r="335" spans="9:9" x14ac:dyDescent="0.3">
      <c r="I335" s="59"/>
    </row>
    <row r="336" spans="9:9" x14ac:dyDescent="0.3">
      <c r="I336" s="59"/>
    </row>
    <row r="337" spans="9:9" x14ac:dyDescent="0.3">
      <c r="I337" s="59"/>
    </row>
    <row r="338" spans="9:9" x14ac:dyDescent="0.3">
      <c r="I338" s="59"/>
    </row>
    <row r="339" spans="9:9" x14ac:dyDescent="0.3">
      <c r="I339" s="59"/>
    </row>
    <row r="340" spans="9:9" x14ac:dyDescent="0.3">
      <c r="I340" s="59"/>
    </row>
    <row r="341" spans="9:9" x14ac:dyDescent="0.3">
      <c r="I341" s="59"/>
    </row>
    <row r="342" spans="9:9" x14ac:dyDescent="0.3">
      <c r="I342" s="59"/>
    </row>
    <row r="343" spans="9:9" x14ac:dyDescent="0.3">
      <c r="I343" s="59"/>
    </row>
    <row r="344" spans="9:9" x14ac:dyDescent="0.3">
      <c r="I344" s="59"/>
    </row>
    <row r="345" spans="9:9" x14ac:dyDescent="0.3">
      <c r="I345" s="59"/>
    </row>
  </sheetData>
  <sheetProtection algorithmName="SHA-512" hashValue="gPXmKZfbcCF2gpzqT5PnYcl7ZVoO6UR5xukoQ3cSJJxq1ftnQ+n/Y1SIYDyQYJJ7a6JrYS8rIyiBSCDzEpAHFQ==" saltValue="amB7LhVokX+LzA+cuNAeg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workbookViewId="0">
      <selection activeCell="B17" sqref="B16:B17"/>
    </sheetView>
  </sheetViews>
  <sheetFormatPr defaultColWidth="11" defaultRowHeight="12" x14ac:dyDescent="0.2"/>
  <cols>
    <col min="1" max="1" width="23.5546875" style="10" customWidth="1"/>
    <col min="2" max="2" width="16.33203125" style="10" customWidth="1"/>
    <col min="3" max="3" width="16.44140625" style="10" customWidth="1"/>
    <col min="4" max="4" width="12.109375" style="10" hidden="1" customWidth="1"/>
    <col min="5" max="5" width="16.5546875" style="10" bestFit="1" customWidth="1"/>
    <col min="6" max="8" width="13.109375" style="10" hidden="1" customWidth="1"/>
    <col min="9" max="9" width="16" style="10" bestFit="1" customWidth="1"/>
    <col min="10" max="10" width="18.5546875" style="10" customWidth="1"/>
    <col min="11" max="11" width="12.33203125" style="10" hidden="1" customWidth="1"/>
    <col min="12" max="12" width="14.44140625" style="10" hidden="1" customWidth="1"/>
    <col min="13" max="13" width="16.6640625" style="10" hidden="1" customWidth="1"/>
    <col min="14" max="256" width="11" style="10"/>
    <col min="257" max="257" width="23.5546875" style="10" customWidth="1"/>
    <col min="258" max="258" width="16.33203125" style="10" customWidth="1"/>
    <col min="259" max="259" width="16.44140625" style="10" customWidth="1"/>
    <col min="260" max="260" width="0" style="10" hidden="1" customWidth="1"/>
    <col min="261" max="261" width="16.5546875" style="10" bestFit="1" customWidth="1"/>
    <col min="262" max="264" width="0" style="10" hidden="1" customWidth="1"/>
    <col min="265" max="265" width="16" style="10" bestFit="1" customWidth="1"/>
    <col min="266" max="266" width="18.5546875" style="10" customWidth="1"/>
    <col min="267" max="269" width="0" style="10" hidden="1" customWidth="1"/>
    <col min="270" max="512" width="11" style="10"/>
    <col min="513" max="513" width="23.5546875" style="10" customWidth="1"/>
    <col min="514" max="514" width="16.33203125" style="10" customWidth="1"/>
    <col min="515" max="515" width="16.44140625" style="10" customWidth="1"/>
    <col min="516" max="516" width="0" style="10" hidden="1" customWidth="1"/>
    <col min="517" max="517" width="16.5546875" style="10" bestFit="1" customWidth="1"/>
    <col min="518" max="520" width="0" style="10" hidden="1" customWidth="1"/>
    <col min="521" max="521" width="16" style="10" bestFit="1" customWidth="1"/>
    <col min="522" max="522" width="18.5546875" style="10" customWidth="1"/>
    <col min="523" max="525" width="0" style="10" hidden="1" customWidth="1"/>
    <col min="526" max="768" width="11" style="10"/>
    <col min="769" max="769" width="23.5546875" style="10" customWidth="1"/>
    <col min="770" max="770" width="16.33203125" style="10" customWidth="1"/>
    <col min="771" max="771" width="16.44140625" style="10" customWidth="1"/>
    <col min="772" max="772" width="0" style="10" hidden="1" customWidth="1"/>
    <col min="773" max="773" width="16.5546875" style="10" bestFit="1" customWidth="1"/>
    <col min="774" max="776" width="0" style="10" hidden="1" customWidth="1"/>
    <col min="777" max="777" width="16" style="10" bestFit="1" customWidth="1"/>
    <col min="778" max="778" width="18.5546875" style="10" customWidth="1"/>
    <col min="779" max="781" width="0" style="10" hidden="1" customWidth="1"/>
    <col min="782" max="1024" width="11" style="10"/>
    <col min="1025" max="1025" width="23.5546875" style="10" customWidth="1"/>
    <col min="1026" max="1026" width="16.33203125" style="10" customWidth="1"/>
    <col min="1027" max="1027" width="16.44140625" style="10" customWidth="1"/>
    <col min="1028" max="1028" width="0" style="10" hidden="1" customWidth="1"/>
    <col min="1029" max="1029" width="16.5546875" style="10" bestFit="1" customWidth="1"/>
    <col min="1030" max="1032" width="0" style="10" hidden="1" customWidth="1"/>
    <col min="1033" max="1033" width="16" style="10" bestFit="1" customWidth="1"/>
    <col min="1034" max="1034" width="18.5546875" style="10" customWidth="1"/>
    <col min="1035" max="1037" width="0" style="10" hidden="1" customWidth="1"/>
    <col min="1038" max="1280" width="11" style="10"/>
    <col min="1281" max="1281" width="23.5546875" style="10" customWidth="1"/>
    <col min="1282" max="1282" width="16.33203125" style="10" customWidth="1"/>
    <col min="1283" max="1283" width="16.44140625" style="10" customWidth="1"/>
    <col min="1284" max="1284" width="0" style="10" hidden="1" customWidth="1"/>
    <col min="1285" max="1285" width="16.5546875" style="10" bestFit="1" customWidth="1"/>
    <col min="1286" max="1288" width="0" style="10" hidden="1" customWidth="1"/>
    <col min="1289" max="1289" width="16" style="10" bestFit="1" customWidth="1"/>
    <col min="1290" max="1290" width="18.5546875" style="10" customWidth="1"/>
    <col min="1291" max="1293" width="0" style="10" hidden="1" customWidth="1"/>
    <col min="1294" max="1536" width="11" style="10"/>
    <col min="1537" max="1537" width="23.5546875" style="10" customWidth="1"/>
    <col min="1538" max="1538" width="16.33203125" style="10" customWidth="1"/>
    <col min="1539" max="1539" width="16.44140625" style="10" customWidth="1"/>
    <col min="1540" max="1540" width="0" style="10" hidden="1" customWidth="1"/>
    <col min="1541" max="1541" width="16.5546875" style="10" bestFit="1" customWidth="1"/>
    <col min="1542" max="1544" width="0" style="10" hidden="1" customWidth="1"/>
    <col min="1545" max="1545" width="16" style="10" bestFit="1" customWidth="1"/>
    <col min="1546" max="1546" width="18.5546875" style="10" customWidth="1"/>
    <col min="1547" max="1549" width="0" style="10" hidden="1" customWidth="1"/>
    <col min="1550" max="1792" width="11" style="10"/>
    <col min="1793" max="1793" width="23.5546875" style="10" customWidth="1"/>
    <col min="1794" max="1794" width="16.33203125" style="10" customWidth="1"/>
    <col min="1795" max="1795" width="16.44140625" style="10" customWidth="1"/>
    <col min="1796" max="1796" width="0" style="10" hidden="1" customWidth="1"/>
    <col min="1797" max="1797" width="16.5546875" style="10" bestFit="1" customWidth="1"/>
    <col min="1798" max="1800" width="0" style="10" hidden="1" customWidth="1"/>
    <col min="1801" max="1801" width="16" style="10" bestFit="1" customWidth="1"/>
    <col min="1802" max="1802" width="18.5546875" style="10" customWidth="1"/>
    <col min="1803" max="1805" width="0" style="10" hidden="1" customWidth="1"/>
    <col min="1806" max="2048" width="11" style="10"/>
    <col min="2049" max="2049" width="23.5546875" style="10" customWidth="1"/>
    <col min="2050" max="2050" width="16.33203125" style="10" customWidth="1"/>
    <col min="2051" max="2051" width="16.44140625" style="10" customWidth="1"/>
    <col min="2052" max="2052" width="0" style="10" hidden="1" customWidth="1"/>
    <col min="2053" max="2053" width="16.5546875" style="10" bestFit="1" customWidth="1"/>
    <col min="2054" max="2056" width="0" style="10" hidden="1" customWidth="1"/>
    <col min="2057" max="2057" width="16" style="10" bestFit="1" customWidth="1"/>
    <col min="2058" max="2058" width="18.5546875" style="10" customWidth="1"/>
    <col min="2059" max="2061" width="0" style="10" hidden="1" customWidth="1"/>
    <col min="2062" max="2304" width="11" style="10"/>
    <col min="2305" max="2305" width="23.5546875" style="10" customWidth="1"/>
    <col min="2306" max="2306" width="16.33203125" style="10" customWidth="1"/>
    <col min="2307" max="2307" width="16.44140625" style="10" customWidth="1"/>
    <col min="2308" max="2308" width="0" style="10" hidden="1" customWidth="1"/>
    <col min="2309" max="2309" width="16.5546875" style="10" bestFit="1" customWidth="1"/>
    <col min="2310" max="2312" width="0" style="10" hidden="1" customWidth="1"/>
    <col min="2313" max="2313" width="16" style="10" bestFit="1" customWidth="1"/>
    <col min="2314" max="2314" width="18.5546875" style="10" customWidth="1"/>
    <col min="2315" max="2317" width="0" style="10" hidden="1" customWidth="1"/>
    <col min="2318" max="2560" width="11" style="10"/>
    <col min="2561" max="2561" width="23.5546875" style="10" customWidth="1"/>
    <col min="2562" max="2562" width="16.33203125" style="10" customWidth="1"/>
    <col min="2563" max="2563" width="16.44140625" style="10" customWidth="1"/>
    <col min="2564" max="2564" width="0" style="10" hidden="1" customWidth="1"/>
    <col min="2565" max="2565" width="16.5546875" style="10" bestFit="1" customWidth="1"/>
    <col min="2566" max="2568" width="0" style="10" hidden="1" customWidth="1"/>
    <col min="2569" max="2569" width="16" style="10" bestFit="1" customWidth="1"/>
    <col min="2570" max="2570" width="18.5546875" style="10" customWidth="1"/>
    <col min="2571" max="2573" width="0" style="10" hidden="1" customWidth="1"/>
    <col min="2574" max="2816" width="11" style="10"/>
    <col min="2817" max="2817" width="23.5546875" style="10" customWidth="1"/>
    <col min="2818" max="2818" width="16.33203125" style="10" customWidth="1"/>
    <col min="2819" max="2819" width="16.44140625" style="10" customWidth="1"/>
    <col min="2820" max="2820" width="0" style="10" hidden="1" customWidth="1"/>
    <col min="2821" max="2821" width="16.5546875" style="10" bestFit="1" customWidth="1"/>
    <col min="2822" max="2824" width="0" style="10" hidden="1" customWidth="1"/>
    <col min="2825" max="2825" width="16" style="10" bestFit="1" customWidth="1"/>
    <col min="2826" max="2826" width="18.5546875" style="10" customWidth="1"/>
    <col min="2827" max="2829" width="0" style="10" hidden="1" customWidth="1"/>
    <col min="2830" max="3072" width="11" style="10"/>
    <col min="3073" max="3073" width="23.5546875" style="10" customWidth="1"/>
    <col min="3074" max="3074" width="16.33203125" style="10" customWidth="1"/>
    <col min="3075" max="3075" width="16.44140625" style="10" customWidth="1"/>
    <col min="3076" max="3076" width="0" style="10" hidden="1" customWidth="1"/>
    <col min="3077" max="3077" width="16.5546875" style="10" bestFit="1" customWidth="1"/>
    <col min="3078" max="3080" width="0" style="10" hidden="1" customWidth="1"/>
    <col min="3081" max="3081" width="16" style="10" bestFit="1" customWidth="1"/>
    <col min="3082" max="3082" width="18.5546875" style="10" customWidth="1"/>
    <col min="3083" max="3085" width="0" style="10" hidden="1" customWidth="1"/>
    <col min="3086" max="3328" width="11" style="10"/>
    <col min="3329" max="3329" width="23.5546875" style="10" customWidth="1"/>
    <col min="3330" max="3330" width="16.33203125" style="10" customWidth="1"/>
    <col min="3331" max="3331" width="16.44140625" style="10" customWidth="1"/>
    <col min="3332" max="3332" width="0" style="10" hidden="1" customWidth="1"/>
    <col min="3333" max="3333" width="16.5546875" style="10" bestFit="1" customWidth="1"/>
    <col min="3334" max="3336" width="0" style="10" hidden="1" customWidth="1"/>
    <col min="3337" max="3337" width="16" style="10" bestFit="1" customWidth="1"/>
    <col min="3338" max="3338" width="18.5546875" style="10" customWidth="1"/>
    <col min="3339" max="3341" width="0" style="10" hidden="1" customWidth="1"/>
    <col min="3342" max="3584" width="11" style="10"/>
    <col min="3585" max="3585" width="23.5546875" style="10" customWidth="1"/>
    <col min="3586" max="3586" width="16.33203125" style="10" customWidth="1"/>
    <col min="3587" max="3587" width="16.44140625" style="10" customWidth="1"/>
    <col min="3588" max="3588" width="0" style="10" hidden="1" customWidth="1"/>
    <col min="3589" max="3589" width="16.5546875" style="10" bestFit="1" customWidth="1"/>
    <col min="3590" max="3592" width="0" style="10" hidden="1" customWidth="1"/>
    <col min="3593" max="3593" width="16" style="10" bestFit="1" customWidth="1"/>
    <col min="3594" max="3594" width="18.5546875" style="10" customWidth="1"/>
    <col min="3595" max="3597" width="0" style="10" hidden="1" customWidth="1"/>
    <col min="3598" max="3840" width="11" style="10"/>
    <col min="3841" max="3841" width="23.5546875" style="10" customWidth="1"/>
    <col min="3842" max="3842" width="16.33203125" style="10" customWidth="1"/>
    <col min="3843" max="3843" width="16.44140625" style="10" customWidth="1"/>
    <col min="3844" max="3844" width="0" style="10" hidden="1" customWidth="1"/>
    <col min="3845" max="3845" width="16.5546875" style="10" bestFit="1" customWidth="1"/>
    <col min="3846" max="3848" width="0" style="10" hidden="1" customWidth="1"/>
    <col min="3849" max="3849" width="16" style="10" bestFit="1" customWidth="1"/>
    <col min="3850" max="3850" width="18.5546875" style="10" customWidth="1"/>
    <col min="3851" max="3853" width="0" style="10" hidden="1" customWidth="1"/>
    <col min="3854" max="4096" width="11" style="10"/>
    <col min="4097" max="4097" width="23.5546875" style="10" customWidth="1"/>
    <col min="4098" max="4098" width="16.33203125" style="10" customWidth="1"/>
    <col min="4099" max="4099" width="16.44140625" style="10" customWidth="1"/>
    <col min="4100" max="4100" width="0" style="10" hidden="1" customWidth="1"/>
    <col min="4101" max="4101" width="16.5546875" style="10" bestFit="1" customWidth="1"/>
    <col min="4102" max="4104" width="0" style="10" hidden="1" customWidth="1"/>
    <col min="4105" max="4105" width="16" style="10" bestFit="1" customWidth="1"/>
    <col min="4106" max="4106" width="18.5546875" style="10" customWidth="1"/>
    <col min="4107" max="4109" width="0" style="10" hidden="1" customWidth="1"/>
    <col min="4110" max="4352" width="11" style="10"/>
    <col min="4353" max="4353" width="23.5546875" style="10" customWidth="1"/>
    <col min="4354" max="4354" width="16.33203125" style="10" customWidth="1"/>
    <col min="4355" max="4355" width="16.44140625" style="10" customWidth="1"/>
    <col min="4356" max="4356" width="0" style="10" hidden="1" customWidth="1"/>
    <col min="4357" max="4357" width="16.5546875" style="10" bestFit="1" customWidth="1"/>
    <col min="4358" max="4360" width="0" style="10" hidden="1" customWidth="1"/>
    <col min="4361" max="4361" width="16" style="10" bestFit="1" customWidth="1"/>
    <col min="4362" max="4362" width="18.5546875" style="10" customWidth="1"/>
    <col min="4363" max="4365" width="0" style="10" hidden="1" customWidth="1"/>
    <col min="4366" max="4608" width="11" style="10"/>
    <col min="4609" max="4609" width="23.5546875" style="10" customWidth="1"/>
    <col min="4610" max="4610" width="16.33203125" style="10" customWidth="1"/>
    <col min="4611" max="4611" width="16.44140625" style="10" customWidth="1"/>
    <col min="4612" max="4612" width="0" style="10" hidden="1" customWidth="1"/>
    <col min="4613" max="4613" width="16.5546875" style="10" bestFit="1" customWidth="1"/>
    <col min="4614" max="4616" width="0" style="10" hidden="1" customWidth="1"/>
    <col min="4617" max="4617" width="16" style="10" bestFit="1" customWidth="1"/>
    <col min="4618" max="4618" width="18.5546875" style="10" customWidth="1"/>
    <col min="4619" max="4621" width="0" style="10" hidden="1" customWidth="1"/>
    <col min="4622" max="4864" width="11" style="10"/>
    <col min="4865" max="4865" width="23.5546875" style="10" customWidth="1"/>
    <col min="4866" max="4866" width="16.33203125" style="10" customWidth="1"/>
    <col min="4867" max="4867" width="16.44140625" style="10" customWidth="1"/>
    <col min="4868" max="4868" width="0" style="10" hidden="1" customWidth="1"/>
    <col min="4869" max="4869" width="16.5546875" style="10" bestFit="1" customWidth="1"/>
    <col min="4870" max="4872" width="0" style="10" hidden="1" customWidth="1"/>
    <col min="4873" max="4873" width="16" style="10" bestFit="1" customWidth="1"/>
    <col min="4874" max="4874" width="18.5546875" style="10" customWidth="1"/>
    <col min="4875" max="4877" width="0" style="10" hidden="1" customWidth="1"/>
    <col min="4878" max="5120" width="11" style="10"/>
    <col min="5121" max="5121" width="23.5546875" style="10" customWidth="1"/>
    <col min="5122" max="5122" width="16.33203125" style="10" customWidth="1"/>
    <col min="5123" max="5123" width="16.44140625" style="10" customWidth="1"/>
    <col min="5124" max="5124" width="0" style="10" hidden="1" customWidth="1"/>
    <col min="5125" max="5125" width="16.5546875" style="10" bestFit="1" customWidth="1"/>
    <col min="5126" max="5128" width="0" style="10" hidden="1" customWidth="1"/>
    <col min="5129" max="5129" width="16" style="10" bestFit="1" customWidth="1"/>
    <col min="5130" max="5130" width="18.5546875" style="10" customWidth="1"/>
    <col min="5131" max="5133" width="0" style="10" hidden="1" customWidth="1"/>
    <col min="5134" max="5376" width="11" style="10"/>
    <col min="5377" max="5377" width="23.5546875" style="10" customWidth="1"/>
    <col min="5378" max="5378" width="16.33203125" style="10" customWidth="1"/>
    <col min="5379" max="5379" width="16.44140625" style="10" customWidth="1"/>
    <col min="5380" max="5380" width="0" style="10" hidden="1" customWidth="1"/>
    <col min="5381" max="5381" width="16.5546875" style="10" bestFit="1" customWidth="1"/>
    <col min="5382" max="5384" width="0" style="10" hidden="1" customWidth="1"/>
    <col min="5385" max="5385" width="16" style="10" bestFit="1" customWidth="1"/>
    <col min="5386" max="5386" width="18.5546875" style="10" customWidth="1"/>
    <col min="5387" max="5389" width="0" style="10" hidden="1" customWidth="1"/>
    <col min="5390" max="5632" width="11" style="10"/>
    <col min="5633" max="5633" width="23.5546875" style="10" customWidth="1"/>
    <col min="5634" max="5634" width="16.33203125" style="10" customWidth="1"/>
    <col min="5635" max="5635" width="16.44140625" style="10" customWidth="1"/>
    <col min="5636" max="5636" width="0" style="10" hidden="1" customWidth="1"/>
    <col min="5637" max="5637" width="16.5546875" style="10" bestFit="1" customWidth="1"/>
    <col min="5638" max="5640" width="0" style="10" hidden="1" customWidth="1"/>
    <col min="5641" max="5641" width="16" style="10" bestFit="1" customWidth="1"/>
    <col min="5642" max="5642" width="18.5546875" style="10" customWidth="1"/>
    <col min="5643" max="5645" width="0" style="10" hidden="1" customWidth="1"/>
    <col min="5646" max="5888" width="11" style="10"/>
    <col min="5889" max="5889" width="23.5546875" style="10" customWidth="1"/>
    <col min="5890" max="5890" width="16.33203125" style="10" customWidth="1"/>
    <col min="5891" max="5891" width="16.44140625" style="10" customWidth="1"/>
    <col min="5892" max="5892" width="0" style="10" hidden="1" customWidth="1"/>
    <col min="5893" max="5893" width="16.5546875" style="10" bestFit="1" customWidth="1"/>
    <col min="5894" max="5896" width="0" style="10" hidden="1" customWidth="1"/>
    <col min="5897" max="5897" width="16" style="10" bestFit="1" customWidth="1"/>
    <col min="5898" max="5898" width="18.5546875" style="10" customWidth="1"/>
    <col min="5899" max="5901" width="0" style="10" hidden="1" customWidth="1"/>
    <col min="5902" max="6144" width="11" style="10"/>
    <col min="6145" max="6145" width="23.5546875" style="10" customWidth="1"/>
    <col min="6146" max="6146" width="16.33203125" style="10" customWidth="1"/>
    <col min="6147" max="6147" width="16.44140625" style="10" customWidth="1"/>
    <col min="6148" max="6148" width="0" style="10" hidden="1" customWidth="1"/>
    <col min="6149" max="6149" width="16.5546875" style="10" bestFit="1" customWidth="1"/>
    <col min="6150" max="6152" width="0" style="10" hidden="1" customWidth="1"/>
    <col min="6153" max="6153" width="16" style="10" bestFit="1" customWidth="1"/>
    <col min="6154" max="6154" width="18.5546875" style="10" customWidth="1"/>
    <col min="6155" max="6157" width="0" style="10" hidden="1" customWidth="1"/>
    <col min="6158" max="6400" width="11" style="10"/>
    <col min="6401" max="6401" width="23.5546875" style="10" customWidth="1"/>
    <col min="6402" max="6402" width="16.33203125" style="10" customWidth="1"/>
    <col min="6403" max="6403" width="16.44140625" style="10" customWidth="1"/>
    <col min="6404" max="6404" width="0" style="10" hidden="1" customWidth="1"/>
    <col min="6405" max="6405" width="16.5546875" style="10" bestFit="1" customWidth="1"/>
    <col min="6406" max="6408" width="0" style="10" hidden="1" customWidth="1"/>
    <col min="6409" max="6409" width="16" style="10" bestFit="1" customWidth="1"/>
    <col min="6410" max="6410" width="18.5546875" style="10" customWidth="1"/>
    <col min="6411" max="6413" width="0" style="10" hidden="1" customWidth="1"/>
    <col min="6414" max="6656" width="11" style="10"/>
    <col min="6657" max="6657" width="23.5546875" style="10" customWidth="1"/>
    <col min="6658" max="6658" width="16.33203125" style="10" customWidth="1"/>
    <col min="6659" max="6659" width="16.44140625" style="10" customWidth="1"/>
    <col min="6660" max="6660" width="0" style="10" hidden="1" customWidth="1"/>
    <col min="6661" max="6661" width="16.5546875" style="10" bestFit="1" customWidth="1"/>
    <col min="6662" max="6664" width="0" style="10" hidden="1" customWidth="1"/>
    <col min="6665" max="6665" width="16" style="10" bestFit="1" customWidth="1"/>
    <col min="6666" max="6666" width="18.5546875" style="10" customWidth="1"/>
    <col min="6667" max="6669" width="0" style="10" hidden="1" customWidth="1"/>
    <col min="6670" max="6912" width="11" style="10"/>
    <col min="6913" max="6913" width="23.5546875" style="10" customWidth="1"/>
    <col min="6914" max="6914" width="16.33203125" style="10" customWidth="1"/>
    <col min="6915" max="6915" width="16.44140625" style="10" customWidth="1"/>
    <col min="6916" max="6916" width="0" style="10" hidden="1" customWidth="1"/>
    <col min="6917" max="6917" width="16.5546875" style="10" bestFit="1" customWidth="1"/>
    <col min="6918" max="6920" width="0" style="10" hidden="1" customWidth="1"/>
    <col min="6921" max="6921" width="16" style="10" bestFit="1" customWidth="1"/>
    <col min="6922" max="6922" width="18.5546875" style="10" customWidth="1"/>
    <col min="6923" max="6925" width="0" style="10" hidden="1" customWidth="1"/>
    <col min="6926" max="7168" width="11" style="10"/>
    <col min="7169" max="7169" width="23.5546875" style="10" customWidth="1"/>
    <col min="7170" max="7170" width="16.33203125" style="10" customWidth="1"/>
    <col min="7171" max="7171" width="16.44140625" style="10" customWidth="1"/>
    <col min="7172" max="7172" width="0" style="10" hidden="1" customWidth="1"/>
    <col min="7173" max="7173" width="16.5546875" style="10" bestFit="1" customWidth="1"/>
    <col min="7174" max="7176" width="0" style="10" hidden="1" customWidth="1"/>
    <col min="7177" max="7177" width="16" style="10" bestFit="1" customWidth="1"/>
    <col min="7178" max="7178" width="18.5546875" style="10" customWidth="1"/>
    <col min="7179" max="7181" width="0" style="10" hidden="1" customWidth="1"/>
    <col min="7182" max="7424" width="11" style="10"/>
    <col min="7425" max="7425" width="23.5546875" style="10" customWidth="1"/>
    <col min="7426" max="7426" width="16.33203125" style="10" customWidth="1"/>
    <col min="7427" max="7427" width="16.44140625" style="10" customWidth="1"/>
    <col min="7428" max="7428" width="0" style="10" hidden="1" customWidth="1"/>
    <col min="7429" max="7429" width="16.5546875" style="10" bestFit="1" customWidth="1"/>
    <col min="7430" max="7432" width="0" style="10" hidden="1" customWidth="1"/>
    <col min="7433" max="7433" width="16" style="10" bestFit="1" customWidth="1"/>
    <col min="7434" max="7434" width="18.5546875" style="10" customWidth="1"/>
    <col min="7435" max="7437" width="0" style="10" hidden="1" customWidth="1"/>
    <col min="7438" max="7680" width="11" style="10"/>
    <col min="7681" max="7681" width="23.5546875" style="10" customWidth="1"/>
    <col min="7682" max="7682" width="16.33203125" style="10" customWidth="1"/>
    <col min="7683" max="7683" width="16.44140625" style="10" customWidth="1"/>
    <col min="7684" max="7684" width="0" style="10" hidden="1" customWidth="1"/>
    <col min="7685" max="7685" width="16.5546875" style="10" bestFit="1" customWidth="1"/>
    <col min="7686" max="7688" width="0" style="10" hidden="1" customWidth="1"/>
    <col min="7689" max="7689" width="16" style="10" bestFit="1" customWidth="1"/>
    <col min="7690" max="7690" width="18.5546875" style="10" customWidth="1"/>
    <col min="7691" max="7693" width="0" style="10" hidden="1" customWidth="1"/>
    <col min="7694" max="7936" width="11" style="10"/>
    <col min="7937" max="7937" width="23.5546875" style="10" customWidth="1"/>
    <col min="7938" max="7938" width="16.33203125" style="10" customWidth="1"/>
    <col min="7939" max="7939" width="16.44140625" style="10" customWidth="1"/>
    <col min="7940" max="7940" width="0" style="10" hidden="1" customWidth="1"/>
    <col min="7941" max="7941" width="16.5546875" style="10" bestFit="1" customWidth="1"/>
    <col min="7942" max="7944" width="0" style="10" hidden="1" customWidth="1"/>
    <col min="7945" max="7945" width="16" style="10" bestFit="1" customWidth="1"/>
    <col min="7946" max="7946" width="18.5546875" style="10" customWidth="1"/>
    <col min="7947" max="7949" width="0" style="10" hidden="1" customWidth="1"/>
    <col min="7950" max="8192" width="11" style="10"/>
    <col min="8193" max="8193" width="23.5546875" style="10" customWidth="1"/>
    <col min="8194" max="8194" width="16.33203125" style="10" customWidth="1"/>
    <col min="8195" max="8195" width="16.44140625" style="10" customWidth="1"/>
    <col min="8196" max="8196" width="0" style="10" hidden="1" customWidth="1"/>
    <col min="8197" max="8197" width="16.5546875" style="10" bestFit="1" customWidth="1"/>
    <col min="8198" max="8200" width="0" style="10" hidden="1" customWidth="1"/>
    <col min="8201" max="8201" width="16" style="10" bestFit="1" customWidth="1"/>
    <col min="8202" max="8202" width="18.5546875" style="10" customWidth="1"/>
    <col min="8203" max="8205" width="0" style="10" hidden="1" customWidth="1"/>
    <col min="8206" max="8448" width="11" style="10"/>
    <col min="8449" max="8449" width="23.5546875" style="10" customWidth="1"/>
    <col min="8450" max="8450" width="16.33203125" style="10" customWidth="1"/>
    <col min="8451" max="8451" width="16.44140625" style="10" customWidth="1"/>
    <col min="8452" max="8452" width="0" style="10" hidden="1" customWidth="1"/>
    <col min="8453" max="8453" width="16.5546875" style="10" bestFit="1" customWidth="1"/>
    <col min="8454" max="8456" width="0" style="10" hidden="1" customWidth="1"/>
    <col min="8457" max="8457" width="16" style="10" bestFit="1" customWidth="1"/>
    <col min="8458" max="8458" width="18.5546875" style="10" customWidth="1"/>
    <col min="8459" max="8461" width="0" style="10" hidden="1" customWidth="1"/>
    <col min="8462" max="8704" width="11" style="10"/>
    <col min="8705" max="8705" width="23.5546875" style="10" customWidth="1"/>
    <col min="8706" max="8706" width="16.33203125" style="10" customWidth="1"/>
    <col min="8707" max="8707" width="16.44140625" style="10" customWidth="1"/>
    <col min="8708" max="8708" width="0" style="10" hidden="1" customWidth="1"/>
    <col min="8709" max="8709" width="16.5546875" style="10" bestFit="1" customWidth="1"/>
    <col min="8710" max="8712" width="0" style="10" hidden="1" customWidth="1"/>
    <col min="8713" max="8713" width="16" style="10" bestFit="1" customWidth="1"/>
    <col min="8714" max="8714" width="18.5546875" style="10" customWidth="1"/>
    <col min="8715" max="8717" width="0" style="10" hidden="1" customWidth="1"/>
    <col min="8718" max="8960" width="11" style="10"/>
    <col min="8961" max="8961" width="23.5546875" style="10" customWidth="1"/>
    <col min="8962" max="8962" width="16.33203125" style="10" customWidth="1"/>
    <col min="8963" max="8963" width="16.44140625" style="10" customWidth="1"/>
    <col min="8964" max="8964" width="0" style="10" hidden="1" customWidth="1"/>
    <col min="8965" max="8965" width="16.5546875" style="10" bestFit="1" customWidth="1"/>
    <col min="8966" max="8968" width="0" style="10" hidden="1" customWidth="1"/>
    <col min="8969" max="8969" width="16" style="10" bestFit="1" customWidth="1"/>
    <col min="8970" max="8970" width="18.5546875" style="10" customWidth="1"/>
    <col min="8971" max="8973" width="0" style="10" hidden="1" customWidth="1"/>
    <col min="8974" max="9216" width="11" style="10"/>
    <col min="9217" max="9217" width="23.5546875" style="10" customWidth="1"/>
    <col min="9218" max="9218" width="16.33203125" style="10" customWidth="1"/>
    <col min="9219" max="9219" width="16.44140625" style="10" customWidth="1"/>
    <col min="9220" max="9220" width="0" style="10" hidden="1" customWidth="1"/>
    <col min="9221" max="9221" width="16.5546875" style="10" bestFit="1" customWidth="1"/>
    <col min="9222" max="9224" width="0" style="10" hidden="1" customWidth="1"/>
    <col min="9225" max="9225" width="16" style="10" bestFit="1" customWidth="1"/>
    <col min="9226" max="9226" width="18.5546875" style="10" customWidth="1"/>
    <col min="9227" max="9229" width="0" style="10" hidden="1" customWidth="1"/>
    <col min="9230" max="9472" width="11" style="10"/>
    <col min="9473" max="9473" width="23.5546875" style="10" customWidth="1"/>
    <col min="9474" max="9474" width="16.33203125" style="10" customWidth="1"/>
    <col min="9475" max="9475" width="16.44140625" style="10" customWidth="1"/>
    <col min="9476" max="9476" width="0" style="10" hidden="1" customWidth="1"/>
    <col min="9477" max="9477" width="16.5546875" style="10" bestFit="1" customWidth="1"/>
    <col min="9478" max="9480" width="0" style="10" hidden="1" customWidth="1"/>
    <col min="9481" max="9481" width="16" style="10" bestFit="1" customWidth="1"/>
    <col min="9482" max="9482" width="18.5546875" style="10" customWidth="1"/>
    <col min="9483" max="9485" width="0" style="10" hidden="1" customWidth="1"/>
    <col min="9486" max="9728" width="11" style="10"/>
    <col min="9729" max="9729" width="23.5546875" style="10" customWidth="1"/>
    <col min="9730" max="9730" width="16.33203125" style="10" customWidth="1"/>
    <col min="9731" max="9731" width="16.44140625" style="10" customWidth="1"/>
    <col min="9732" max="9732" width="0" style="10" hidden="1" customWidth="1"/>
    <col min="9733" max="9733" width="16.5546875" style="10" bestFit="1" customWidth="1"/>
    <col min="9734" max="9736" width="0" style="10" hidden="1" customWidth="1"/>
    <col min="9737" max="9737" width="16" style="10" bestFit="1" customWidth="1"/>
    <col min="9738" max="9738" width="18.5546875" style="10" customWidth="1"/>
    <col min="9739" max="9741" width="0" style="10" hidden="1" customWidth="1"/>
    <col min="9742" max="9984" width="11" style="10"/>
    <col min="9985" max="9985" width="23.5546875" style="10" customWidth="1"/>
    <col min="9986" max="9986" width="16.33203125" style="10" customWidth="1"/>
    <col min="9987" max="9987" width="16.44140625" style="10" customWidth="1"/>
    <col min="9988" max="9988" width="0" style="10" hidden="1" customWidth="1"/>
    <col min="9989" max="9989" width="16.5546875" style="10" bestFit="1" customWidth="1"/>
    <col min="9990" max="9992" width="0" style="10" hidden="1" customWidth="1"/>
    <col min="9993" max="9993" width="16" style="10" bestFit="1" customWidth="1"/>
    <col min="9994" max="9994" width="18.5546875" style="10" customWidth="1"/>
    <col min="9995" max="9997" width="0" style="10" hidden="1" customWidth="1"/>
    <col min="9998" max="10240" width="11" style="10"/>
    <col min="10241" max="10241" width="23.5546875" style="10" customWidth="1"/>
    <col min="10242" max="10242" width="16.33203125" style="10" customWidth="1"/>
    <col min="10243" max="10243" width="16.44140625" style="10" customWidth="1"/>
    <col min="10244" max="10244" width="0" style="10" hidden="1" customWidth="1"/>
    <col min="10245" max="10245" width="16.5546875" style="10" bestFit="1" customWidth="1"/>
    <col min="10246" max="10248" width="0" style="10" hidden="1" customWidth="1"/>
    <col min="10249" max="10249" width="16" style="10" bestFit="1" customWidth="1"/>
    <col min="10250" max="10250" width="18.5546875" style="10" customWidth="1"/>
    <col min="10251" max="10253" width="0" style="10" hidden="1" customWidth="1"/>
    <col min="10254" max="10496" width="11" style="10"/>
    <col min="10497" max="10497" width="23.5546875" style="10" customWidth="1"/>
    <col min="10498" max="10498" width="16.33203125" style="10" customWidth="1"/>
    <col min="10499" max="10499" width="16.44140625" style="10" customWidth="1"/>
    <col min="10500" max="10500" width="0" style="10" hidden="1" customWidth="1"/>
    <col min="10501" max="10501" width="16.5546875" style="10" bestFit="1" customWidth="1"/>
    <col min="10502" max="10504" width="0" style="10" hidden="1" customWidth="1"/>
    <col min="10505" max="10505" width="16" style="10" bestFit="1" customWidth="1"/>
    <col min="10506" max="10506" width="18.5546875" style="10" customWidth="1"/>
    <col min="10507" max="10509" width="0" style="10" hidden="1" customWidth="1"/>
    <col min="10510" max="10752" width="11" style="10"/>
    <col min="10753" max="10753" width="23.5546875" style="10" customWidth="1"/>
    <col min="10754" max="10754" width="16.33203125" style="10" customWidth="1"/>
    <col min="10755" max="10755" width="16.44140625" style="10" customWidth="1"/>
    <col min="10756" max="10756" width="0" style="10" hidden="1" customWidth="1"/>
    <col min="10757" max="10757" width="16.5546875" style="10" bestFit="1" customWidth="1"/>
    <col min="10758" max="10760" width="0" style="10" hidden="1" customWidth="1"/>
    <col min="10761" max="10761" width="16" style="10" bestFit="1" customWidth="1"/>
    <col min="10762" max="10762" width="18.5546875" style="10" customWidth="1"/>
    <col min="10763" max="10765" width="0" style="10" hidden="1" customWidth="1"/>
    <col min="10766" max="11008" width="11" style="10"/>
    <col min="11009" max="11009" width="23.5546875" style="10" customWidth="1"/>
    <col min="11010" max="11010" width="16.33203125" style="10" customWidth="1"/>
    <col min="11011" max="11011" width="16.44140625" style="10" customWidth="1"/>
    <col min="11012" max="11012" width="0" style="10" hidden="1" customWidth="1"/>
    <col min="11013" max="11013" width="16.5546875" style="10" bestFit="1" customWidth="1"/>
    <col min="11014" max="11016" width="0" style="10" hidden="1" customWidth="1"/>
    <col min="11017" max="11017" width="16" style="10" bestFit="1" customWidth="1"/>
    <col min="11018" max="11018" width="18.5546875" style="10" customWidth="1"/>
    <col min="11019" max="11021" width="0" style="10" hidden="1" customWidth="1"/>
    <col min="11022" max="11264" width="11" style="10"/>
    <col min="11265" max="11265" width="23.5546875" style="10" customWidth="1"/>
    <col min="11266" max="11266" width="16.33203125" style="10" customWidth="1"/>
    <col min="11267" max="11267" width="16.44140625" style="10" customWidth="1"/>
    <col min="11268" max="11268" width="0" style="10" hidden="1" customWidth="1"/>
    <col min="11269" max="11269" width="16.5546875" style="10" bestFit="1" customWidth="1"/>
    <col min="11270" max="11272" width="0" style="10" hidden="1" customWidth="1"/>
    <col min="11273" max="11273" width="16" style="10" bestFit="1" customWidth="1"/>
    <col min="11274" max="11274" width="18.5546875" style="10" customWidth="1"/>
    <col min="11275" max="11277" width="0" style="10" hidden="1" customWidth="1"/>
    <col min="11278" max="11520" width="11" style="10"/>
    <col min="11521" max="11521" width="23.5546875" style="10" customWidth="1"/>
    <col min="11522" max="11522" width="16.33203125" style="10" customWidth="1"/>
    <col min="11523" max="11523" width="16.44140625" style="10" customWidth="1"/>
    <col min="11524" max="11524" width="0" style="10" hidden="1" customWidth="1"/>
    <col min="11525" max="11525" width="16.5546875" style="10" bestFit="1" customWidth="1"/>
    <col min="11526" max="11528" width="0" style="10" hidden="1" customWidth="1"/>
    <col min="11529" max="11529" width="16" style="10" bestFit="1" customWidth="1"/>
    <col min="11530" max="11530" width="18.5546875" style="10" customWidth="1"/>
    <col min="11531" max="11533" width="0" style="10" hidden="1" customWidth="1"/>
    <col min="11534" max="11776" width="11" style="10"/>
    <col min="11777" max="11777" width="23.5546875" style="10" customWidth="1"/>
    <col min="11778" max="11778" width="16.33203125" style="10" customWidth="1"/>
    <col min="11779" max="11779" width="16.44140625" style="10" customWidth="1"/>
    <col min="11780" max="11780" width="0" style="10" hidden="1" customWidth="1"/>
    <col min="11781" max="11781" width="16.5546875" style="10" bestFit="1" customWidth="1"/>
    <col min="11782" max="11784" width="0" style="10" hidden="1" customWidth="1"/>
    <col min="11785" max="11785" width="16" style="10" bestFit="1" customWidth="1"/>
    <col min="11786" max="11786" width="18.5546875" style="10" customWidth="1"/>
    <col min="11787" max="11789" width="0" style="10" hidden="1" customWidth="1"/>
    <col min="11790" max="12032" width="11" style="10"/>
    <col min="12033" max="12033" width="23.5546875" style="10" customWidth="1"/>
    <col min="12034" max="12034" width="16.33203125" style="10" customWidth="1"/>
    <col min="12035" max="12035" width="16.44140625" style="10" customWidth="1"/>
    <col min="12036" max="12036" width="0" style="10" hidden="1" customWidth="1"/>
    <col min="12037" max="12037" width="16.5546875" style="10" bestFit="1" customWidth="1"/>
    <col min="12038" max="12040" width="0" style="10" hidden="1" customWidth="1"/>
    <col min="12041" max="12041" width="16" style="10" bestFit="1" customWidth="1"/>
    <col min="12042" max="12042" width="18.5546875" style="10" customWidth="1"/>
    <col min="12043" max="12045" width="0" style="10" hidden="1" customWidth="1"/>
    <col min="12046" max="12288" width="11" style="10"/>
    <col min="12289" max="12289" width="23.5546875" style="10" customWidth="1"/>
    <col min="12290" max="12290" width="16.33203125" style="10" customWidth="1"/>
    <col min="12291" max="12291" width="16.44140625" style="10" customWidth="1"/>
    <col min="12292" max="12292" width="0" style="10" hidden="1" customWidth="1"/>
    <col min="12293" max="12293" width="16.5546875" style="10" bestFit="1" customWidth="1"/>
    <col min="12294" max="12296" width="0" style="10" hidden="1" customWidth="1"/>
    <col min="12297" max="12297" width="16" style="10" bestFit="1" customWidth="1"/>
    <col min="12298" max="12298" width="18.5546875" style="10" customWidth="1"/>
    <col min="12299" max="12301" width="0" style="10" hidden="1" customWidth="1"/>
    <col min="12302" max="12544" width="11" style="10"/>
    <col min="12545" max="12545" width="23.5546875" style="10" customWidth="1"/>
    <col min="12546" max="12546" width="16.33203125" style="10" customWidth="1"/>
    <col min="12547" max="12547" width="16.44140625" style="10" customWidth="1"/>
    <col min="12548" max="12548" width="0" style="10" hidden="1" customWidth="1"/>
    <col min="12549" max="12549" width="16.5546875" style="10" bestFit="1" customWidth="1"/>
    <col min="12550" max="12552" width="0" style="10" hidden="1" customWidth="1"/>
    <col min="12553" max="12553" width="16" style="10" bestFit="1" customWidth="1"/>
    <col min="12554" max="12554" width="18.5546875" style="10" customWidth="1"/>
    <col min="12555" max="12557" width="0" style="10" hidden="1" customWidth="1"/>
    <col min="12558" max="12800" width="11" style="10"/>
    <col min="12801" max="12801" width="23.5546875" style="10" customWidth="1"/>
    <col min="12802" max="12802" width="16.33203125" style="10" customWidth="1"/>
    <col min="12803" max="12803" width="16.44140625" style="10" customWidth="1"/>
    <col min="12804" max="12804" width="0" style="10" hidden="1" customWidth="1"/>
    <col min="12805" max="12805" width="16.5546875" style="10" bestFit="1" customWidth="1"/>
    <col min="12806" max="12808" width="0" style="10" hidden="1" customWidth="1"/>
    <col min="12809" max="12809" width="16" style="10" bestFit="1" customWidth="1"/>
    <col min="12810" max="12810" width="18.5546875" style="10" customWidth="1"/>
    <col min="12811" max="12813" width="0" style="10" hidden="1" customWidth="1"/>
    <col min="12814" max="13056" width="11" style="10"/>
    <col min="13057" max="13057" width="23.5546875" style="10" customWidth="1"/>
    <col min="13058" max="13058" width="16.33203125" style="10" customWidth="1"/>
    <col min="13059" max="13059" width="16.44140625" style="10" customWidth="1"/>
    <col min="13060" max="13060" width="0" style="10" hidden="1" customWidth="1"/>
    <col min="13061" max="13061" width="16.5546875" style="10" bestFit="1" customWidth="1"/>
    <col min="13062" max="13064" width="0" style="10" hidden="1" customWidth="1"/>
    <col min="13065" max="13065" width="16" style="10" bestFit="1" customWidth="1"/>
    <col min="13066" max="13066" width="18.5546875" style="10" customWidth="1"/>
    <col min="13067" max="13069" width="0" style="10" hidden="1" customWidth="1"/>
    <col min="13070" max="13312" width="11" style="10"/>
    <col min="13313" max="13313" width="23.5546875" style="10" customWidth="1"/>
    <col min="13314" max="13314" width="16.33203125" style="10" customWidth="1"/>
    <col min="13315" max="13315" width="16.44140625" style="10" customWidth="1"/>
    <col min="13316" max="13316" width="0" style="10" hidden="1" customWidth="1"/>
    <col min="13317" max="13317" width="16.5546875" style="10" bestFit="1" customWidth="1"/>
    <col min="13318" max="13320" width="0" style="10" hidden="1" customWidth="1"/>
    <col min="13321" max="13321" width="16" style="10" bestFit="1" customWidth="1"/>
    <col min="13322" max="13322" width="18.5546875" style="10" customWidth="1"/>
    <col min="13323" max="13325" width="0" style="10" hidden="1" customWidth="1"/>
    <col min="13326" max="13568" width="11" style="10"/>
    <col min="13569" max="13569" width="23.5546875" style="10" customWidth="1"/>
    <col min="13570" max="13570" width="16.33203125" style="10" customWidth="1"/>
    <col min="13571" max="13571" width="16.44140625" style="10" customWidth="1"/>
    <col min="13572" max="13572" width="0" style="10" hidden="1" customWidth="1"/>
    <col min="13573" max="13573" width="16.5546875" style="10" bestFit="1" customWidth="1"/>
    <col min="13574" max="13576" width="0" style="10" hidden="1" customWidth="1"/>
    <col min="13577" max="13577" width="16" style="10" bestFit="1" customWidth="1"/>
    <col min="13578" max="13578" width="18.5546875" style="10" customWidth="1"/>
    <col min="13579" max="13581" width="0" style="10" hidden="1" customWidth="1"/>
    <col min="13582" max="13824" width="11" style="10"/>
    <col min="13825" max="13825" width="23.5546875" style="10" customWidth="1"/>
    <col min="13826" max="13826" width="16.33203125" style="10" customWidth="1"/>
    <col min="13827" max="13827" width="16.44140625" style="10" customWidth="1"/>
    <col min="13828" max="13828" width="0" style="10" hidden="1" customWidth="1"/>
    <col min="13829" max="13829" width="16.5546875" style="10" bestFit="1" customWidth="1"/>
    <col min="13830" max="13832" width="0" style="10" hidden="1" customWidth="1"/>
    <col min="13833" max="13833" width="16" style="10" bestFit="1" customWidth="1"/>
    <col min="13834" max="13834" width="18.5546875" style="10" customWidth="1"/>
    <col min="13835" max="13837" width="0" style="10" hidden="1" customWidth="1"/>
    <col min="13838" max="14080" width="11" style="10"/>
    <col min="14081" max="14081" width="23.5546875" style="10" customWidth="1"/>
    <col min="14082" max="14082" width="16.33203125" style="10" customWidth="1"/>
    <col min="14083" max="14083" width="16.44140625" style="10" customWidth="1"/>
    <col min="14084" max="14084" width="0" style="10" hidden="1" customWidth="1"/>
    <col min="14085" max="14085" width="16.5546875" style="10" bestFit="1" customWidth="1"/>
    <col min="14086" max="14088" width="0" style="10" hidden="1" customWidth="1"/>
    <col min="14089" max="14089" width="16" style="10" bestFit="1" customWidth="1"/>
    <col min="14090" max="14090" width="18.5546875" style="10" customWidth="1"/>
    <col min="14091" max="14093" width="0" style="10" hidden="1" customWidth="1"/>
    <col min="14094" max="14336" width="11" style="10"/>
    <col min="14337" max="14337" width="23.5546875" style="10" customWidth="1"/>
    <col min="14338" max="14338" width="16.33203125" style="10" customWidth="1"/>
    <col min="14339" max="14339" width="16.44140625" style="10" customWidth="1"/>
    <col min="14340" max="14340" width="0" style="10" hidden="1" customWidth="1"/>
    <col min="14341" max="14341" width="16.5546875" style="10" bestFit="1" customWidth="1"/>
    <col min="14342" max="14344" width="0" style="10" hidden="1" customWidth="1"/>
    <col min="14345" max="14345" width="16" style="10" bestFit="1" customWidth="1"/>
    <col min="14346" max="14346" width="18.5546875" style="10" customWidth="1"/>
    <col min="14347" max="14349" width="0" style="10" hidden="1" customWidth="1"/>
    <col min="14350" max="14592" width="11" style="10"/>
    <col min="14593" max="14593" width="23.5546875" style="10" customWidth="1"/>
    <col min="14594" max="14594" width="16.33203125" style="10" customWidth="1"/>
    <col min="14595" max="14595" width="16.44140625" style="10" customWidth="1"/>
    <col min="14596" max="14596" width="0" style="10" hidden="1" customWidth="1"/>
    <col min="14597" max="14597" width="16.5546875" style="10" bestFit="1" customWidth="1"/>
    <col min="14598" max="14600" width="0" style="10" hidden="1" customWidth="1"/>
    <col min="14601" max="14601" width="16" style="10" bestFit="1" customWidth="1"/>
    <col min="14602" max="14602" width="18.5546875" style="10" customWidth="1"/>
    <col min="14603" max="14605" width="0" style="10" hidden="1" customWidth="1"/>
    <col min="14606" max="14848" width="11" style="10"/>
    <col min="14849" max="14849" width="23.5546875" style="10" customWidth="1"/>
    <col min="14850" max="14850" width="16.33203125" style="10" customWidth="1"/>
    <col min="14851" max="14851" width="16.44140625" style="10" customWidth="1"/>
    <col min="14852" max="14852" width="0" style="10" hidden="1" customWidth="1"/>
    <col min="14853" max="14853" width="16.5546875" style="10" bestFit="1" customWidth="1"/>
    <col min="14854" max="14856" width="0" style="10" hidden="1" customWidth="1"/>
    <col min="14857" max="14857" width="16" style="10" bestFit="1" customWidth="1"/>
    <col min="14858" max="14858" width="18.5546875" style="10" customWidth="1"/>
    <col min="14859" max="14861" width="0" style="10" hidden="1" customWidth="1"/>
    <col min="14862" max="15104" width="11" style="10"/>
    <col min="15105" max="15105" width="23.5546875" style="10" customWidth="1"/>
    <col min="15106" max="15106" width="16.33203125" style="10" customWidth="1"/>
    <col min="15107" max="15107" width="16.44140625" style="10" customWidth="1"/>
    <col min="15108" max="15108" width="0" style="10" hidden="1" customWidth="1"/>
    <col min="15109" max="15109" width="16.5546875" style="10" bestFit="1" customWidth="1"/>
    <col min="15110" max="15112" width="0" style="10" hidden="1" customWidth="1"/>
    <col min="15113" max="15113" width="16" style="10" bestFit="1" customWidth="1"/>
    <col min="15114" max="15114" width="18.5546875" style="10" customWidth="1"/>
    <col min="15115" max="15117" width="0" style="10" hidden="1" customWidth="1"/>
    <col min="15118" max="15360" width="11" style="10"/>
    <col min="15361" max="15361" width="23.5546875" style="10" customWidth="1"/>
    <col min="15362" max="15362" width="16.33203125" style="10" customWidth="1"/>
    <col min="15363" max="15363" width="16.44140625" style="10" customWidth="1"/>
    <col min="15364" max="15364" width="0" style="10" hidden="1" customWidth="1"/>
    <col min="15365" max="15365" width="16.5546875" style="10" bestFit="1" customWidth="1"/>
    <col min="15366" max="15368" width="0" style="10" hidden="1" customWidth="1"/>
    <col min="15369" max="15369" width="16" style="10" bestFit="1" customWidth="1"/>
    <col min="15370" max="15370" width="18.5546875" style="10" customWidth="1"/>
    <col min="15371" max="15373" width="0" style="10" hidden="1" customWidth="1"/>
    <col min="15374" max="15616" width="11" style="10"/>
    <col min="15617" max="15617" width="23.5546875" style="10" customWidth="1"/>
    <col min="15618" max="15618" width="16.33203125" style="10" customWidth="1"/>
    <col min="15619" max="15619" width="16.44140625" style="10" customWidth="1"/>
    <col min="15620" max="15620" width="0" style="10" hidden="1" customWidth="1"/>
    <col min="15621" max="15621" width="16.5546875" style="10" bestFit="1" customWidth="1"/>
    <col min="15622" max="15624" width="0" style="10" hidden="1" customWidth="1"/>
    <col min="15625" max="15625" width="16" style="10" bestFit="1" customWidth="1"/>
    <col min="15626" max="15626" width="18.5546875" style="10" customWidth="1"/>
    <col min="15627" max="15629" width="0" style="10" hidden="1" customWidth="1"/>
    <col min="15630" max="15872" width="11" style="10"/>
    <col min="15873" max="15873" width="23.5546875" style="10" customWidth="1"/>
    <col min="15874" max="15874" width="16.33203125" style="10" customWidth="1"/>
    <col min="15875" max="15875" width="16.44140625" style="10" customWidth="1"/>
    <col min="15876" max="15876" width="0" style="10" hidden="1" customWidth="1"/>
    <col min="15877" max="15877" width="16.5546875" style="10" bestFit="1" customWidth="1"/>
    <col min="15878" max="15880" width="0" style="10" hidden="1" customWidth="1"/>
    <col min="15881" max="15881" width="16" style="10" bestFit="1" customWidth="1"/>
    <col min="15882" max="15882" width="18.5546875" style="10" customWidth="1"/>
    <col min="15883" max="15885" width="0" style="10" hidden="1" customWidth="1"/>
    <col min="15886" max="16128" width="11" style="10"/>
    <col min="16129" max="16129" width="23.5546875" style="10" customWidth="1"/>
    <col min="16130" max="16130" width="16.33203125" style="10" customWidth="1"/>
    <col min="16131" max="16131" width="16.44140625" style="10" customWidth="1"/>
    <col min="16132" max="16132" width="0" style="10" hidden="1" customWidth="1"/>
    <col min="16133" max="16133" width="16.5546875" style="10" bestFit="1" customWidth="1"/>
    <col min="16134" max="16136" width="0" style="10" hidden="1" customWidth="1"/>
    <col min="16137" max="16137" width="16" style="10" bestFit="1" customWidth="1"/>
    <col min="16138" max="16138" width="18.5546875" style="10" customWidth="1"/>
    <col min="16139" max="16141" width="0" style="10" hidden="1" customWidth="1"/>
    <col min="16142" max="16384" width="11" style="10"/>
  </cols>
  <sheetData>
    <row r="1" spans="1:13" ht="17.399999999999999" x14ac:dyDescent="0.3">
      <c r="A1" s="61" t="s">
        <v>220</v>
      </c>
      <c r="B1" s="62"/>
      <c r="C1" s="62"/>
      <c r="D1" s="62"/>
      <c r="E1" s="62"/>
      <c r="F1" s="62"/>
      <c r="G1" s="62"/>
      <c r="H1" s="62"/>
      <c r="I1" s="62"/>
      <c r="J1" s="62"/>
      <c r="K1" s="9"/>
    </row>
    <row r="2" spans="1:13" ht="15.6" x14ac:dyDescent="0.3">
      <c r="A2" s="63" t="s">
        <v>221</v>
      </c>
      <c r="B2" s="64"/>
      <c r="C2" s="64"/>
      <c r="D2" s="64"/>
      <c r="E2" s="64"/>
      <c r="F2" s="64"/>
      <c r="G2" s="64"/>
      <c r="H2" s="64"/>
      <c r="I2" s="64"/>
      <c r="J2" s="64"/>
      <c r="K2" s="9"/>
    </row>
    <row r="3" spans="1:13" ht="13.2" x14ac:dyDescent="0.25">
      <c r="A3" s="11"/>
      <c r="B3" s="12"/>
      <c r="C3" s="13"/>
      <c r="D3" s="14"/>
      <c r="E3" s="14"/>
      <c r="F3" s="14"/>
      <c r="I3" s="13"/>
      <c r="J3" s="13"/>
      <c r="K3" s="15"/>
      <c r="L3" s="15"/>
      <c r="M3" s="13"/>
    </row>
    <row r="4" spans="1:13" s="17" customFormat="1" ht="13.2" x14ac:dyDescent="0.25">
      <c r="A4" s="16"/>
      <c r="B4" s="58" t="s">
        <v>222</v>
      </c>
      <c r="C4" s="15" t="s">
        <v>222</v>
      </c>
      <c r="D4" s="58" t="s">
        <v>223</v>
      </c>
      <c r="E4" s="15" t="s">
        <v>224</v>
      </c>
      <c r="F4" s="15"/>
      <c r="G4" s="65" t="str">
        <f>B4</f>
        <v>2020-21</v>
      </c>
      <c r="H4" s="65"/>
      <c r="I4" s="58" t="str">
        <f>B4</f>
        <v>2020-21</v>
      </c>
      <c r="J4" s="58" t="str">
        <f>B4</f>
        <v>2020-21</v>
      </c>
      <c r="K4" s="58" t="str">
        <f>B4</f>
        <v>2020-21</v>
      </c>
      <c r="L4" s="58" t="str">
        <f>B4</f>
        <v>2020-21</v>
      </c>
      <c r="M4" s="58" t="str">
        <f>B4</f>
        <v>2020-21</v>
      </c>
    </row>
    <row r="5" spans="1:13" s="17" customFormat="1" ht="13.2" x14ac:dyDescent="0.25">
      <c r="A5" s="16" t="s">
        <v>225</v>
      </c>
      <c r="B5" s="58" t="s">
        <v>226</v>
      </c>
      <c r="C5" s="58" t="s">
        <v>227</v>
      </c>
      <c r="D5" s="58" t="s">
        <v>228</v>
      </c>
      <c r="E5" s="58" t="s">
        <v>229</v>
      </c>
      <c r="F5" s="58"/>
      <c r="G5" s="65" t="s">
        <v>230</v>
      </c>
      <c r="H5" s="65"/>
      <c r="I5" s="58" t="s">
        <v>231</v>
      </c>
      <c r="J5" s="58" t="s">
        <v>232</v>
      </c>
      <c r="K5" s="58" t="s">
        <v>226</v>
      </c>
      <c r="L5" s="58" t="s">
        <v>226</v>
      </c>
      <c r="M5" s="58" t="s">
        <v>232</v>
      </c>
    </row>
    <row r="6" spans="1:13" s="17" customFormat="1" ht="13.2" x14ac:dyDescent="0.25">
      <c r="A6" s="18"/>
      <c r="B6" s="58" t="s">
        <v>233</v>
      </c>
      <c r="C6" s="58" t="s">
        <v>234</v>
      </c>
      <c r="D6" s="58" t="s">
        <v>235</v>
      </c>
      <c r="E6" s="58" t="s">
        <v>236</v>
      </c>
      <c r="F6" s="19" t="s">
        <v>237</v>
      </c>
      <c r="G6" s="65" t="s">
        <v>238</v>
      </c>
      <c r="H6" s="65"/>
      <c r="I6" s="58" t="s">
        <v>239</v>
      </c>
      <c r="J6" s="58" t="s">
        <v>239</v>
      </c>
      <c r="K6" s="58" t="s">
        <v>240</v>
      </c>
      <c r="L6" s="58" t="s">
        <v>241</v>
      </c>
      <c r="M6" s="58" t="s">
        <v>241</v>
      </c>
    </row>
    <row r="7" spans="1:13" s="26" customFormat="1" ht="13.2" x14ac:dyDescent="0.25">
      <c r="A7" s="20" t="s">
        <v>0</v>
      </c>
      <c r="B7" s="21"/>
      <c r="C7" s="22"/>
      <c r="D7" s="21"/>
      <c r="E7" s="23" t="s">
        <v>242</v>
      </c>
      <c r="F7" s="21"/>
      <c r="G7" s="23" t="s">
        <v>243</v>
      </c>
      <c r="H7" s="23" t="s">
        <v>227</v>
      </c>
      <c r="I7" s="22"/>
      <c r="J7" s="22"/>
      <c r="K7" s="24" t="str">
        <f>IF(J7="","",ROUND(+(J7/J$195)*#REF!+#REF!,0))</f>
        <v/>
      </c>
      <c r="L7" s="25" t="str">
        <f>IF(J7="","",SUM(J7:K7))</f>
        <v/>
      </c>
      <c r="M7" s="21"/>
    </row>
    <row r="8" spans="1:13" ht="13.2" x14ac:dyDescent="0.25">
      <c r="A8" s="27" t="s">
        <v>244</v>
      </c>
      <c r="B8" s="28"/>
      <c r="C8" s="28"/>
      <c r="D8" s="28"/>
      <c r="E8" s="28"/>
      <c r="F8" s="28"/>
      <c r="G8" s="28"/>
      <c r="H8" s="28"/>
      <c r="I8" s="28"/>
      <c r="J8" s="29">
        <v>809104</v>
      </c>
      <c r="K8" s="29"/>
      <c r="L8" s="29" t="e">
        <f>IF(#REF!="","",SUM(I8:K8))</f>
        <v>#REF!</v>
      </c>
      <c r="M8" s="29" t="e">
        <f>L9</f>
        <v>#REF!</v>
      </c>
    </row>
    <row r="9" spans="1:13" ht="13.2" x14ac:dyDescent="0.25">
      <c r="A9" s="27" t="s">
        <v>245</v>
      </c>
      <c r="B9" s="29">
        <v>714933</v>
      </c>
      <c r="C9" s="29">
        <v>83234</v>
      </c>
      <c r="D9" s="29">
        <v>0</v>
      </c>
      <c r="E9" s="29">
        <v>10937</v>
      </c>
      <c r="F9" s="29">
        <v>484081</v>
      </c>
      <c r="G9" s="29">
        <v>0</v>
      </c>
      <c r="H9" s="29">
        <v>0</v>
      </c>
      <c r="I9" s="29">
        <v>809104</v>
      </c>
      <c r="J9" s="29" t="s">
        <v>0</v>
      </c>
      <c r="K9" s="29">
        <v>70937</v>
      </c>
      <c r="L9" s="29" t="e">
        <f>IF(#REF!="","",SUM(I9:K9))</f>
        <v>#REF!</v>
      </c>
      <c r="M9" s="30" t="s">
        <v>0</v>
      </c>
    </row>
    <row r="10" spans="1:13" ht="13.2" x14ac:dyDescent="0.25">
      <c r="A10" s="27" t="s">
        <v>246</v>
      </c>
      <c r="B10" s="29"/>
      <c r="C10" s="29"/>
      <c r="D10" s="29">
        <v>0</v>
      </c>
      <c r="E10" s="29"/>
      <c r="F10" s="29">
        <v>484081</v>
      </c>
      <c r="G10" s="29">
        <v>0</v>
      </c>
      <c r="H10" s="29">
        <v>0</v>
      </c>
      <c r="I10" s="29">
        <v>0</v>
      </c>
      <c r="J10" s="29">
        <v>997465</v>
      </c>
      <c r="K10" s="24" t="s">
        <v>10</v>
      </c>
      <c r="L10" s="25" t="e">
        <f>IF(#REF!="","",SUM(I10:K10))</f>
        <v>#REF!</v>
      </c>
      <c r="M10" s="31" t="e">
        <f>L11</f>
        <v>#REF!</v>
      </c>
    </row>
    <row r="11" spans="1:13" ht="13.2" x14ac:dyDescent="0.25">
      <c r="A11" s="27" t="s">
        <v>247</v>
      </c>
      <c r="B11" s="29">
        <v>931135</v>
      </c>
      <c r="C11" s="29">
        <v>55490</v>
      </c>
      <c r="D11" s="29">
        <v>0</v>
      </c>
      <c r="E11" s="29">
        <v>10840</v>
      </c>
      <c r="F11" s="29">
        <v>484081</v>
      </c>
      <c r="G11" s="29">
        <v>0</v>
      </c>
      <c r="H11" s="29">
        <v>0</v>
      </c>
      <c r="I11" s="29">
        <v>997465</v>
      </c>
      <c r="J11" s="29" t="s">
        <v>0</v>
      </c>
      <c r="K11" s="24">
        <v>60132</v>
      </c>
      <c r="L11" s="25" t="e">
        <f>IF(#REF!="","",SUM(I11:K11))</f>
        <v>#REF!</v>
      </c>
      <c r="M11" s="32" t="s">
        <v>0</v>
      </c>
    </row>
    <row r="12" spans="1:13" ht="13.2" x14ac:dyDescent="0.25">
      <c r="A12" s="27" t="s">
        <v>248</v>
      </c>
      <c r="B12" s="29"/>
      <c r="C12" s="29"/>
      <c r="D12" s="29">
        <v>0</v>
      </c>
      <c r="E12" s="29"/>
      <c r="F12" s="29">
        <v>484081</v>
      </c>
      <c r="G12" s="29">
        <v>0</v>
      </c>
      <c r="H12" s="29">
        <v>0</v>
      </c>
      <c r="I12" s="29">
        <v>0</v>
      </c>
      <c r="J12" s="29">
        <v>319401</v>
      </c>
      <c r="K12" s="24" t="s">
        <v>10</v>
      </c>
      <c r="L12" s="25" t="e">
        <f>IF(#REF!="","",SUM(I12:K12))</f>
        <v>#REF!</v>
      </c>
      <c r="M12" s="31" t="e">
        <f>L13</f>
        <v>#REF!</v>
      </c>
    </row>
    <row r="13" spans="1:13" ht="13.2" x14ac:dyDescent="0.25">
      <c r="A13" s="27" t="s">
        <v>249</v>
      </c>
      <c r="B13" s="29">
        <v>253713</v>
      </c>
      <c r="C13" s="29">
        <v>55490</v>
      </c>
      <c r="D13" s="29">
        <v>0</v>
      </c>
      <c r="E13" s="29">
        <v>10198</v>
      </c>
      <c r="F13" s="29">
        <v>484081</v>
      </c>
      <c r="G13" s="29">
        <v>0</v>
      </c>
      <c r="H13" s="29">
        <v>0</v>
      </c>
      <c r="I13" s="29">
        <v>319401</v>
      </c>
      <c r="J13" s="29" t="s">
        <v>0</v>
      </c>
      <c r="K13" s="24">
        <v>15882</v>
      </c>
      <c r="L13" s="25" t="e">
        <f>IF(#REF!="","",SUM(I13:K13))</f>
        <v>#REF!</v>
      </c>
      <c r="M13" s="32" t="s">
        <v>0</v>
      </c>
    </row>
    <row r="14" spans="1:13" ht="13.2" x14ac:dyDescent="0.25">
      <c r="A14" s="27" t="s">
        <v>250</v>
      </c>
      <c r="B14" s="29"/>
      <c r="C14" s="29"/>
      <c r="D14" s="29">
        <v>0</v>
      </c>
      <c r="E14" s="29"/>
      <c r="F14" s="29">
        <v>484081</v>
      </c>
      <c r="G14" s="29">
        <v>0</v>
      </c>
      <c r="H14" s="29">
        <v>0</v>
      </c>
      <c r="I14" s="29">
        <v>0</v>
      </c>
      <c r="J14" s="29">
        <v>747591</v>
      </c>
      <c r="K14" s="24" t="s">
        <v>10</v>
      </c>
      <c r="L14" s="25" t="e">
        <f>IF(#REF!="","",SUM(I14:K14))</f>
        <v>#REF!</v>
      </c>
      <c r="M14" s="31" t="e">
        <f>L15</f>
        <v>#REF!</v>
      </c>
    </row>
    <row r="15" spans="1:13" ht="13.2" x14ac:dyDescent="0.25">
      <c r="A15" s="27" t="s">
        <v>251</v>
      </c>
      <c r="B15" s="29">
        <v>721514</v>
      </c>
      <c r="C15" s="29">
        <v>15379</v>
      </c>
      <c r="D15" s="29">
        <v>0</v>
      </c>
      <c r="E15" s="29">
        <v>10698</v>
      </c>
      <c r="F15" s="29">
        <v>484081</v>
      </c>
      <c r="G15" s="29">
        <v>0</v>
      </c>
      <c r="H15" s="29">
        <v>0</v>
      </c>
      <c r="I15" s="29">
        <v>747591</v>
      </c>
      <c r="J15" s="29" t="s">
        <v>0</v>
      </c>
      <c r="K15" s="24">
        <v>58819</v>
      </c>
      <c r="L15" s="25" t="e">
        <f>IF(#REF!="","",SUM(I15:K15))</f>
        <v>#REF!</v>
      </c>
      <c r="M15" s="32" t="s">
        <v>0</v>
      </c>
    </row>
    <row r="16" spans="1:13" ht="13.2" x14ac:dyDescent="0.25">
      <c r="A16" s="27" t="s">
        <v>252</v>
      </c>
      <c r="B16" s="67"/>
      <c r="C16" s="29"/>
      <c r="D16" s="29">
        <v>0</v>
      </c>
      <c r="E16" s="29"/>
      <c r="F16" s="29">
        <v>484081</v>
      </c>
      <c r="G16" s="29">
        <v>0</v>
      </c>
      <c r="H16" s="29">
        <v>0</v>
      </c>
      <c r="I16" s="29">
        <v>0</v>
      </c>
      <c r="J16" s="29">
        <v>1439416</v>
      </c>
      <c r="K16" s="24" t="s">
        <v>10</v>
      </c>
      <c r="L16" s="25" t="e">
        <f>IF(#REF!="","",SUM(I16:K16))</f>
        <v>#REF!</v>
      </c>
      <c r="M16" s="31" t="e">
        <f>L17</f>
        <v>#REF!</v>
      </c>
    </row>
    <row r="17" spans="1:13" ht="13.2" x14ac:dyDescent="0.25">
      <c r="A17" s="27" t="s">
        <v>253</v>
      </c>
      <c r="B17" s="67">
        <v>1389721</v>
      </c>
      <c r="C17" s="29">
        <v>38924</v>
      </c>
      <c r="D17" s="29">
        <v>0</v>
      </c>
      <c r="E17" s="29">
        <v>10771</v>
      </c>
      <c r="F17" s="29">
        <v>484081</v>
      </c>
      <c r="G17" s="29">
        <v>0</v>
      </c>
      <c r="H17" s="29">
        <v>0</v>
      </c>
      <c r="I17" s="29">
        <v>1439416</v>
      </c>
      <c r="J17" s="29" t="s">
        <v>0</v>
      </c>
      <c r="K17" s="24">
        <v>137969</v>
      </c>
      <c r="L17" s="25" t="e">
        <f>IF(#REF!="","",SUM(I17:K17))</f>
        <v>#REF!</v>
      </c>
      <c r="M17" s="32" t="s">
        <v>0</v>
      </c>
    </row>
    <row r="18" spans="1:13" ht="13.2" x14ac:dyDescent="0.25">
      <c r="A18" s="27" t="s">
        <v>254</v>
      </c>
      <c r="B18" s="29"/>
      <c r="C18" s="29"/>
      <c r="D18" s="29">
        <v>0</v>
      </c>
      <c r="E18" s="29"/>
      <c r="F18" s="29">
        <v>484081</v>
      </c>
      <c r="G18" s="29">
        <v>0</v>
      </c>
      <c r="H18" s="29">
        <v>0</v>
      </c>
      <c r="I18" s="29">
        <v>0</v>
      </c>
      <c r="J18" s="29">
        <v>1731614</v>
      </c>
      <c r="K18" s="24" t="s">
        <v>10</v>
      </c>
      <c r="L18" s="25" t="e">
        <f>IF(#REF!="","",SUM(I18:K18))</f>
        <v>#REF!</v>
      </c>
      <c r="M18" s="31" t="e">
        <f>L19</f>
        <v>#REF!</v>
      </c>
    </row>
    <row r="19" spans="1:13" ht="13.2" x14ac:dyDescent="0.25">
      <c r="A19" s="27" t="s">
        <v>255</v>
      </c>
      <c r="B19" s="29">
        <v>1453860</v>
      </c>
      <c r="C19" s="29">
        <v>266350</v>
      </c>
      <c r="D19" s="29">
        <v>0</v>
      </c>
      <c r="E19" s="29">
        <v>11404</v>
      </c>
      <c r="F19" s="29">
        <v>484081</v>
      </c>
      <c r="G19" s="29">
        <v>0</v>
      </c>
      <c r="H19" s="29">
        <v>0</v>
      </c>
      <c r="I19" s="29">
        <v>1731614</v>
      </c>
      <c r="J19" s="29" t="s">
        <v>0</v>
      </c>
      <c r="K19" s="24">
        <v>98643</v>
      </c>
      <c r="L19" s="25" t="e">
        <f>IF(#REF!="","",SUM(I19:K19))</f>
        <v>#REF!</v>
      </c>
      <c r="M19" s="32" t="s">
        <v>0</v>
      </c>
    </row>
    <row r="20" spans="1:13" ht="13.2" x14ac:dyDescent="0.25">
      <c r="A20" s="27" t="s">
        <v>256</v>
      </c>
      <c r="B20" s="29"/>
      <c r="C20" s="29"/>
      <c r="D20" s="29">
        <v>0</v>
      </c>
      <c r="E20" s="29"/>
      <c r="F20" s="29">
        <v>484081</v>
      </c>
      <c r="G20" s="29">
        <v>0</v>
      </c>
      <c r="H20" s="29">
        <v>0</v>
      </c>
      <c r="I20" s="29">
        <v>0</v>
      </c>
      <c r="J20" s="29">
        <v>1807157</v>
      </c>
      <c r="K20" s="24" t="s">
        <v>10</v>
      </c>
      <c r="L20" s="25" t="e">
        <f>IF(#REF!="","",SUM(I20:K20))</f>
        <v>#REF!</v>
      </c>
      <c r="M20" s="31" t="e">
        <f>L21+L22</f>
        <v>#REF!</v>
      </c>
    </row>
    <row r="21" spans="1:13" ht="13.2" x14ac:dyDescent="0.25">
      <c r="A21" s="27" t="s">
        <v>257</v>
      </c>
      <c r="B21" s="29">
        <v>1096875</v>
      </c>
      <c r="C21" s="29">
        <v>88783</v>
      </c>
      <c r="D21" s="29">
        <v>0</v>
      </c>
      <c r="E21" s="29">
        <v>10861</v>
      </c>
      <c r="F21" s="29">
        <v>484081</v>
      </c>
      <c r="G21" s="29">
        <v>0</v>
      </c>
      <c r="H21" s="29">
        <v>0</v>
      </c>
      <c r="I21" s="29">
        <v>1196519</v>
      </c>
      <c r="J21" s="29" t="s">
        <v>0</v>
      </c>
      <c r="K21" s="24">
        <v>66884</v>
      </c>
      <c r="L21" s="25" t="e">
        <f>IF(#REF!="","",SUM(I21:K21))</f>
        <v>#REF!</v>
      </c>
      <c r="M21" s="32" t="s">
        <v>0</v>
      </c>
    </row>
    <row r="22" spans="1:13" ht="13.2" x14ac:dyDescent="0.25">
      <c r="A22" s="27" t="s">
        <v>258</v>
      </c>
      <c r="B22" s="29">
        <v>594647</v>
      </c>
      <c r="C22" s="29">
        <v>5426</v>
      </c>
      <c r="D22" s="29">
        <v>0</v>
      </c>
      <c r="E22" s="29">
        <v>10565</v>
      </c>
      <c r="F22" s="29">
        <v>484081</v>
      </c>
      <c r="G22" s="29">
        <v>0</v>
      </c>
      <c r="H22" s="29">
        <v>0</v>
      </c>
      <c r="I22" s="29">
        <v>610638</v>
      </c>
      <c r="J22" s="29" t="s">
        <v>0</v>
      </c>
      <c r="K22" s="24">
        <v>36889</v>
      </c>
      <c r="L22" s="25" t="e">
        <f>IF(#REF!="","",SUM(I22:K22))</f>
        <v>#REF!</v>
      </c>
      <c r="M22" s="32" t="s">
        <v>0</v>
      </c>
    </row>
    <row r="23" spans="1:13" ht="13.2" x14ac:dyDescent="0.25">
      <c r="A23" s="27" t="s">
        <v>259</v>
      </c>
      <c r="B23" s="29"/>
      <c r="C23" s="29"/>
      <c r="D23" s="29">
        <v>0</v>
      </c>
      <c r="E23" s="29"/>
      <c r="F23" s="29">
        <v>484081</v>
      </c>
      <c r="G23" s="29">
        <v>0</v>
      </c>
      <c r="H23" s="29">
        <v>0</v>
      </c>
      <c r="I23" s="29">
        <v>0</v>
      </c>
      <c r="J23" s="29">
        <v>1597802</v>
      </c>
      <c r="K23" s="24" t="s">
        <v>10</v>
      </c>
      <c r="L23" s="25" t="e">
        <f>IF(#REF!="","",SUM(I23:K23))</f>
        <v>#REF!</v>
      </c>
      <c r="M23" s="31" t="e">
        <f>L24</f>
        <v>#REF!</v>
      </c>
    </row>
    <row r="24" spans="1:13" ht="13.2" x14ac:dyDescent="0.25">
      <c r="A24" s="27" t="s">
        <v>260</v>
      </c>
      <c r="B24" s="29">
        <v>1564249</v>
      </c>
      <c r="C24" s="29">
        <v>22196</v>
      </c>
      <c r="D24" s="29">
        <v>0</v>
      </c>
      <c r="E24" s="29">
        <v>11357</v>
      </c>
      <c r="F24" s="29">
        <v>484081</v>
      </c>
      <c r="G24" s="29">
        <v>0</v>
      </c>
      <c r="H24" s="29">
        <v>0</v>
      </c>
      <c r="I24" s="29">
        <v>1597802</v>
      </c>
      <c r="J24" s="29" t="s">
        <v>0</v>
      </c>
      <c r="K24" s="24">
        <v>78688</v>
      </c>
      <c r="L24" s="25" t="e">
        <f>IF(#REF!="","",SUM(I24:K24))</f>
        <v>#REF!</v>
      </c>
      <c r="M24" s="32" t="s">
        <v>0</v>
      </c>
    </row>
    <row r="25" spans="1:13" ht="13.2" x14ac:dyDescent="0.25">
      <c r="A25" s="27" t="s">
        <v>261</v>
      </c>
      <c r="B25" s="29"/>
      <c r="C25" s="29"/>
      <c r="D25" s="29">
        <v>0</v>
      </c>
      <c r="E25" s="29"/>
      <c r="F25" s="29">
        <v>484081</v>
      </c>
      <c r="G25" s="29">
        <v>0</v>
      </c>
      <c r="H25" s="29">
        <v>0</v>
      </c>
      <c r="I25" s="29">
        <v>0</v>
      </c>
      <c r="J25" s="29">
        <v>949250</v>
      </c>
      <c r="K25" s="24" t="s">
        <v>10</v>
      </c>
      <c r="L25" s="25" t="e">
        <f>IF(#REF!="","",SUM(I25:K25))</f>
        <v>#REF!</v>
      </c>
      <c r="M25" s="31" t="e">
        <f>L26</f>
        <v>#REF!</v>
      </c>
    </row>
    <row r="26" spans="1:13" ht="13.2" x14ac:dyDescent="0.25">
      <c r="A26" s="27" t="s">
        <v>262</v>
      </c>
      <c r="B26" s="29">
        <v>882868</v>
      </c>
      <c r="C26" s="29">
        <v>55490</v>
      </c>
      <c r="D26" s="29">
        <v>0</v>
      </c>
      <c r="E26" s="29">
        <v>10892</v>
      </c>
      <c r="F26" s="29">
        <v>484081</v>
      </c>
      <c r="G26" s="29">
        <v>0</v>
      </c>
      <c r="H26" s="29">
        <v>0</v>
      </c>
      <c r="I26" s="29">
        <v>949250</v>
      </c>
      <c r="J26" s="29" t="s">
        <v>0</v>
      </c>
      <c r="K26" s="24">
        <v>51630</v>
      </c>
      <c r="L26" s="25" t="e">
        <f>IF(#REF!="","",SUM(I26:K26))</f>
        <v>#REF!</v>
      </c>
      <c r="M26" s="32" t="s">
        <v>0</v>
      </c>
    </row>
    <row r="27" spans="1:13" ht="13.2" x14ac:dyDescent="0.25">
      <c r="A27" s="27" t="s">
        <v>263</v>
      </c>
      <c r="B27" s="29"/>
      <c r="C27" s="29"/>
      <c r="D27" s="29">
        <v>0</v>
      </c>
      <c r="E27" s="29"/>
      <c r="F27" s="29">
        <v>484081</v>
      </c>
      <c r="G27" s="29">
        <v>0</v>
      </c>
      <c r="H27" s="29">
        <v>0</v>
      </c>
      <c r="I27" s="29">
        <v>0</v>
      </c>
      <c r="J27" s="29">
        <v>3321280</v>
      </c>
      <c r="K27" s="24" t="s">
        <v>10</v>
      </c>
      <c r="L27" s="25" t="e">
        <f>IF(#REF!="","",SUM(I27:K27))</f>
        <v>#REF!</v>
      </c>
      <c r="M27" s="31" t="e">
        <f>L28+L29+L30</f>
        <v>#REF!</v>
      </c>
    </row>
    <row r="28" spans="1:13" ht="13.2" x14ac:dyDescent="0.25">
      <c r="A28" s="27" t="s">
        <v>264</v>
      </c>
      <c r="B28" s="29">
        <v>1184982</v>
      </c>
      <c r="C28" s="29">
        <v>0</v>
      </c>
      <c r="D28" s="29">
        <v>0</v>
      </c>
      <c r="E28" s="29">
        <v>10813</v>
      </c>
      <c r="F28" s="29">
        <v>484081</v>
      </c>
      <c r="G28" s="29">
        <v>0</v>
      </c>
      <c r="H28" s="29">
        <v>0</v>
      </c>
      <c r="I28" s="29">
        <v>1195795</v>
      </c>
      <c r="J28" s="29" t="s">
        <v>0</v>
      </c>
      <c r="K28" s="24">
        <v>64957</v>
      </c>
      <c r="L28" s="25" t="e">
        <f>IF(#REF!="","",SUM(I28:K28))</f>
        <v>#REF!</v>
      </c>
      <c r="M28" s="32" t="s">
        <v>0</v>
      </c>
    </row>
    <row r="29" spans="1:13" ht="13.2" x14ac:dyDescent="0.25">
      <c r="A29" s="27" t="s">
        <v>265</v>
      </c>
      <c r="B29" s="29">
        <v>836439</v>
      </c>
      <c r="C29" s="29">
        <v>28754</v>
      </c>
      <c r="D29" s="29">
        <v>0</v>
      </c>
      <c r="E29" s="29">
        <v>10784</v>
      </c>
      <c r="F29" s="29">
        <v>484081</v>
      </c>
      <c r="G29" s="29">
        <v>0</v>
      </c>
      <c r="H29" s="29">
        <v>0</v>
      </c>
      <c r="I29" s="29">
        <v>875977</v>
      </c>
      <c r="J29" s="29" t="s">
        <v>0</v>
      </c>
      <c r="K29" s="24">
        <v>55434</v>
      </c>
      <c r="L29" s="25" t="e">
        <f>IF(#REF!="","",SUM(I29:K29))</f>
        <v>#REF!</v>
      </c>
      <c r="M29" s="32" t="s">
        <v>0</v>
      </c>
    </row>
    <row r="30" spans="1:13" ht="13.2" x14ac:dyDescent="0.25">
      <c r="A30" s="27" t="s">
        <v>266</v>
      </c>
      <c r="B30" s="29">
        <v>1106887</v>
      </c>
      <c r="C30" s="29">
        <v>131336</v>
      </c>
      <c r="D30" s="29">
        <v>0</v>
      </c>
      <c r="E30" s="29">
        <v>11285</v>
      </c>
      <c r="F30" s="29">
        <v>484081</v>
      </c>
      <c r="G30" s="29">
        <v>0</v>
      </c>
      <c r="H30" s="29">
        <v>0</v>
      </c>
      <c r="I30" s="29">
        <v>1249508</v>
      </c>
      <c r="J30" s="29" t="s">
        <v>0</v>
      </c>
      <c r="K30" s="24">
        <v>82386</v>
      </c>
      <c r="L30" s="25" t="e">
        <f>IF(#REF!="","",SUM(I30:K30))</f>
        <v>#REF!</v>
      </c>
      <c r="M30" s="32" t="s">
        <v>0</v>
      </c>
    </row>
    <row r="31" spans="1:13" ht="13.2" x14ac:dyDescent="0.25">
      <c r="A31" s="27" t="s">
        <v>267</v>
      </c>
      <c r="B31" s="29"/>
      <c r="C31" s="29"/>
      <c r="D31" s="29">
        <v>0</v>
      </c>
      <c r="E31" s="29"/>
      <c r="F31" s="29">
        <v>484081</v>
      </c>
      <c r="G31" s="29">
        <v>0</v>
      </c>
      <c r="H31" s="29">
        <v>0</v>
      </c>
      <c r="I31" s="29">
        <v>0</v>
      </c>
      <c r="J31" s="29">
        <v>351147</v>
      </c>
      <c r="K31" s="24" t="s">
        <v>10</v>
      </c>
      <c r="L31" s="25" t="e">
        <f>IF(#REF!="","",SUM(I31:K31))</f>
        <v>#REF!</v>
      </c>
      <c r="M31" s="31" t="e">
        <f>L32</f>
        <v>#REF!</v>
      </c>
    </row>
    <row r="32" spans="1:13" ht="13.2" x14ac:dyDescent="0.25">
      <c r="A32" s="27" t="s">
        <v>268</v>
      </c>
      <c r="B32" s="29">
        <v>330327</v>
      </c>
      <c r="C32" s="29">
        <v>10274</v>
      </c>
      <c r="D32" s="29">
        <v>0</v>
      </c>
      <c r="E32" s="29">
        <v>10546</v>
      </c>
      <c r="F32" s="29">
        <v>484081</v>
      </c>
      <c r="G32" s="29">
        <v>0</v>
      </c>
      <c r="H32" s="29">
        <v>0</v>
      </c>
      <c r="I32" s="29">
        <v>351147</v>
      </c>
      <c r="J32" s="29" t="s">
        <v>0</v>
      </c>
      <c r="K32" s="24">
        <v>16939</v>
      </c>
      <c r="L32" s="25" t="e">
        <f>IF(#REF!="","",SUM(I32:K32))</f>
        <v>#REF!</v>
      </c>
      <c r="M32" s="32" t="s">
        <v>0</v>
      </c>
    </row>
    <row r="33" spans="1:13" ht="13.2" x14ac:dyDescent="0.25">
      <c r="A33" s="27" t="s">
        <v>269</v>
      </c>
      <c r="B33" s="29"/>
      <c r="C33" s="29"/>
      <c r="D33" s="29">
        <v>0</v>
      </c>
      <c r="E33" s="29"/>
      <c r="F33" s="29">
        <v>484081</v>
      </c>
      <c r="G33" s="29">
        <v>0</v>
      </c>
      <c r="H33" s="29">
        <v>0</v>
      </c>
      <c r="I33" s="29">
        <v>0</v>
      </c>
      <c r="J33" s="29">
        <v>3226260</v>
      </c>
      <c r="K33" s="24" t="s">
        <v>10</v>
      </c>
      <c r="L33" s="25" t="e">
        <f>IF(#REF!="","",SUM(I33:K33))</f>
        <v>#REF!</v>
      </c>
      <c r="M33" s="31" t="e">
        <f>L34+L35+L36</f>
        <v>#REF!</v>
      </c>
    </row>
    <row r="34" spans="1:13" ht="13.2" x14ac:dyDescent="0.25">
      <c r="A34" s="27" t="s">
        <v>270</v>
      </c>
      <c r="B34" s="29">
        <v>693014</v>
      </c>
      <c r="C34" s="29">
        <v>0</v>
      </c>
      <c r="D34" s="29">
        <v>0</v>
      </c>
      <c r="E34" s="29">
        <v>10473</v>
      </c>
      <c r="F34" s="29">
        <v>484081</v>
      </c>
      <c r="G34" s="29">
        <v>0</v>
      </c>
      <c r="H34" s="29">
        <v>0</v>
      </c>
      <c r="I34" s="29">
        <v>703487</v>
      </c>
      <c r="J34" s="29" t="s">
        <v>0</v>
      </c>
      <c r="K34" s="24">
        <v>64444</v>
      </c>
      <c r="L34" s="25" t="e">
        <f>IF(#REF!="","",SUM(I34:K34))</f>
        <v>#REF!</v>
      </c>
      <c r="M34" s="32" t="s">
        <v>0</v>
      </c>
    </row>
    <row r="35" spans="1:13" ht="13.2" x14ac:dyDescent="0.25">
      <c r="A35" s="27" t="s">
        <v>271</v>
      </c>
      <c r="B35" s="29">
        <v>1393373</v>
      </c>
      <c r="C35" s="29">
        <v>195819</v>
      </c>
      <c r="D35" s="29">
        <v>0</v>
      </c>
      <c r="E35" s="29">
        <v>11278</v>
      </c>
      <c r="F35" s="29">
        <v>484081</v>
      </c>
      <c r="G35" s="29">
        <v>0</v>
      </c>
      <c r="H35" s="29">
        <v>0</v>
      </c>
      <c r="I35" s="29">
        <v>1600470</v>
      </c>
      <c r="J35" s="29" t="s">
        <v>0</v>
      </c>
      <c r="K35" s="24">
        <v>98062</v>
      </c>
      <c r="L35" s="25" t="e">
        <f>IF(#REF!="","",SUM(I35:K35))</f>
        <v>#REF!</v>
      </c>
      <c r="M35" s="32" t="s">
        <v>0</v>
      </c>
    </row>
    <row r="36" spans="1:13" ht="13.2" x14ac:dyDescent="0.25">
      <c r="A36" s="27" t="s">
        <v>272</v>
      </c>
      <c r="B36" s="29">
        <v>906142</v>
      </c>
      <c r="C36" s="29">
        <v>5582</v>
      </c>
      <c r="D36" s="29">
        <v>0</v>
      </c>
      <c r="E36" s="29">
        <v>10579</v>
      </c>
      <c r="F36" s="29">
        <v>484081</v>
      </c>
      <c r="G36" s="29">
        <v>0</v>
      </c>
      <c r="H36" s="29">
        <v>0</v>
      </c>
      <c r="I36" s="29">
        <v>922303</v>
      </c>
      <c r="J36" s="29" t="s">
        <v>0</v>
      </c>
      <c r="K36" s="24">
        <v>43831</v>
      </c>
      <c r="L36" s="25" t="e">
        <f>IF(#REF!="","",SUM(I36:K36))</f>
        <v>#REF!</v>
      </c>
      <c r="M36" s="32" t="s">
        <v>0</v>
      </c>
    </row>
    <row r="37" spans="1:13" ht="13.2" x14ac:dyDescent="0.25">
      <c r="A37" s="33" t="s">
        <v>273</v>
      </c>
      <c r="B37" s="29"/>
      <c r="C37" s="29"/>
      <c r="D37" s="29">
        <v>0</v>
      </c>
      <c r="E37" s="29"/>
      <c r="F37" s="29">
        <v>484081</v>
      </c>
      <c r="G37" s="29">
        <v>0</v>
      </c>
      <c r="H37" s="29">
        <v>0</v>
      </c>
      <c r="I37" s="29">
        <v>0</v>
      </c>
      <c r="J37" s="29">
        <v>351111</v>
      </c>
      <c r="K37" s="24" t="s">
        <v>10</v>
      </c>
      <c r="L37" s="25" t="e">
        <f>IF(#REF!="","",SUM(I37:K37))</f>
        <v>#REF!</v>
      </c>
      <c r="M37" s="34" t="e">
        <f>L38</f>
        <v>#REF!</v>
      </c>
    </row>
    <row r="38" spans="1:13" ht="13.2" x14ac:dyDescent="0.25">
      <c r="A38" s="33" t="s">
        <v>274</v>
      </c>
      <c r="B38" s="29">
        <v>310890</v>
      </c>
      <c r="C38" s="29">
        <v>30221</v>
      </c>
      <c r="D38" s="29">
        <v>0</v>
      </c>
      <c r="E38" s="29">
        <v>10000</v>
      </c>
      <c r="F38" s="29">
        <v>484081</v>
      </c>
      <c r="G38" s="29">
        <v>0</v>
      </c>
      <c r="H38" s="29">
        <v>0</v>
      </c>
      <c r="I38" s="29">
        <v>351111</v>
      </c>
      <c r="J38" s="29"/>
      <c r="K38" s="24">
        <v>19030</v>
      </c>
      <c r="L38" s="25" t="e">
        <f>IF(#REF!="","",SUM(I38:K38))</f>
        <v>#REF!</v>
      </c>
      <c r="M38" s="32"/>
    </row>
    <row r="39" spans="1:13" ht="13.2" x14ac:dyDescent="0.25">
      <c r="A39" s="27" t="s">
        <v>275</v>
      </c>
      <c r="B39" s="29"/>
      <c r="C39" s="29"/>
      <c r="D39" s="29">
        <v>0</v>
      </c>
      <c r="E39" s="29"/>
      <c r="F39" s="29">
        <v>484081</v>
      </c>
      <c r="G39" s="29">
        <v>0</v>
      </c>
      <c r="H39" s="29">
        <v>0</v>
      </c>
      <c r="I39" s="29">
        <v>0</v>
      </c>
      <c r="J39" s="29">
        <v>1145787</v>
      </c>
      <c r="K39" s="24" t="s">
        <v>10</v>
      </c>
      <c r="L39" s="25" t="e">
        <f>IF(#REF!="","",SUM(I39:K39))</f>
        <v>#REF!</v>
      </c>
      <c r="M39" s="31" t="e">
        <f>L40</f>
        <v>#REF!</v>
      </c>
    </row>
    <row r="40" spans="1:13" ht="13.2" x14ac:dyDescent="0.25">
      <c r="A40" s="27" t="s">
        <v>42</v>
      </c>
      <c r="B40" s="29">
        <v>1041955</v>
      </c>
      <c r="C40" s="29">
        <v>93114</v>
      </c>
      <c r="D40" s="29">
        <v>0</v>
      </c>
      <c r="E40" s="29">
        <v>10718</v>
      </c>
      <c r="F40" s="29">
        <v>484081</v>
      </c>
      <c r="G40" s="29">
        <v>0</v>
      </c>
      <c r="H40" s="29">
        <v>0</v>
      </c>
      <c r="I40" s="29">
        <v>1145787</v>
      </c>
      <c r="J40" s="29" t="s">
        <v>0</v>
      </c>
      <c r="K40" s="24">
        <v>50142</v>
      </c>
      <c r="L40" s="25" t="e">
        <f>IF(#REF!="","",SUM(I40:K40))</f>
        <v>#REF!</v>
      </c>
      <c r="M40" s="32" t="s">
        <v>0</v>
      </c>
    </row>
    <row r="41" spans="1:13" ht="13.2" x14ac:dyDescent="0.25">
      <c r="A41" s="27" t="s">
        <v>276</v>
      </c>
      <c r="B41" s="29"/>
      <c r="C41" s="29"/>
      <c r="D41" s="29">
        <v>0</v>
      </c>
      <c r="E41" s="29"/>
      <c r="F41" s="29">
        <v>484081</v>
      </c>
      <c r="G41" s="29">
        <v>0</v>
      </c>
      <c r="H41" s="29">
        <v>0</v>
      </c>
      <c r="I41" s="29">
        <v>0</v>
      </c>
      <c r="J41" s="29">
        <v>2077343</v>
      </c>
      <c r="K41" s="24" t="s">
        <v>10</v>
      </c>
      <c r="L41" s="25" t="e">
        <f>IF(#REF!="","",SUM(I41:K41))</f>
        <v>#REF!</v>
      </c>
      <c r="M41" s="31" t="e">
        <f>L42</f>
        <v>#REF!</v>
      </c>
    </row>
    <row r="42" spans="1:13" ht="13.2" x14ac:dyDescent="0.25">
      <c r="A42" s="27" t="s">
        <v>277</v>
      </c>
      <c r="B42" s="29">
        <v>1677410</v>
      </c>
      <c r="C42" s="29">
        <v>388427</v>
      </c>
      <c r="D42" s="29">
        <v>0</v>
      </c>
      <c r="E42" s="29">
        <v>11506</v>
      </c>
      <c r="F42" s="29">
        <v>484081</v>
      </c>
      <c r="G42" s="29">
        <v>0</v>
      </c>
      <c r="H42" s="29">
        <v>0</v>
      </c>
      <c r="I42" s="29">
        <v>2077343</v>
      </c>
      <c r="J42" s="29" t="s">
        <v>0</v>
      </c>
      <c r="K42" s="24">
        <v>102100</v>
      </c>
      <c r="L42" s="25" t="e">
        <f>IF(#REF!="","",SUM(I42:K42))</f>
        <v>#REF!</v>
      </c>
      <c r="M42" s="32" t="s">
        <v>0</v>
      </c>
    </row>
    <row r="43" spans="1:13" ht="13.2" x14ac:dyDescent="0.25">
      <c r="A43" s="27" t="s">
        <v>278</v>
      </c>
      <c r="B43" s="29"/>
      <c r="C43" s="29"/>
      <c r="D43" s="29">
        <v>0</v>
      </c>
      <c r="E43" s="29"/>
      <c r="F43" s="29">
        <v>484081</v>
      </c>
      <c r="G43" s="29">
        <v>0</v>
      </c>
      <c r="H43" s="29">
        <v>0</v>
      </c>
      <c r="I43" s="29">
        <v>0</v>
      </c>
      <c r="J43" s="29">
        <v>169363</v>
      </c>
      <c r="K43" s="24" t="s">
        <v>10</v>
      </c>
      <c r="L43" s="25" t="e">
        <f>IF(#REF!="","",SUM(I43:K43))</f>
        <v>#REF!</v>
      </c>
      <c r="M43" s="31" t="e">
        <f>L44</f>
        <v>#REF!</v>
      </c>
    </row>
    <row r="44" spans="1:13" ht="13.2" x14ac:dyDescent="0.25">
      <c r="A44" s="27" t="s">
        <v>279</v>
      </c>
      <c r="B44" s="29">
        <v>159363</v>
      </c>
      <c r="C44" s="29">
        <v>0</v>
      </c>
      <c r="D44" s="29">
        <v>0</v>
      </c>
      <c r="E44" s="29">
        <v>10000</v>
      </c>
      <c r="F44" s="29">
        <v>484081</v>
      </c>
      <c r="G44" s="29">
        <v>0</v>
      </c>
      <c r="H44" s="29">
        <v>0</v>
      </c>
      <c r="I44" s="29">
        <v>169363</v>
      </c>
      <c r="J44" s="29" t="s">
        <v>0</v>
      </c>
      <c r="K44" s="24">
        <v>19901</v>
      </c>
      <c r="L44" s="25" t="e">
        <f>IF(#REF!="","",SUM(I44:K44))</f>
        <v>#REF!</v>
      </c>
      <c r="M44" s="32" t="s">
        <v>0</v>
      </c>
    </row>
    <row r="45" spans="1:13" ht="13.2" x14ac:dyDescent="0.25">
      <c r="A45" s="27" t="s">
        <v>280</v>
      </c>
      <c r="B45" s="29"/>
      <c r="C45" s="29"/>
      <c r="D45" s="29">
        <v>0</v>
      </c>
      <c r="E45" s="29"/>
      <c r="F45" s="29">
        <v>484081</v>
      </c>
      <c r="G45" s="29">
        <v>0</v>
      </c>
      <c r="H45" s="29">
        <v>0</v>
      </c>
      <c r="I45" s="29">
        <v>0</v>
      </c>
      <c r="J45" s="29">
        <v>2948991</v>
      </c>
      <c r="K45" s="24" t="s">
        <v>10</v>
      </c>
      <c r="L45" s="25" t="e">
        <f>IF(#REF!="","",SUM(I45:K45))</f>
        <v>#REF!</v>
      </c>
      <c r="M45" s="31" t="e">
        <f>L46+L47</f>
        <v>#REF!</v>
      </c>
    </row>
    <row r="46" spans="1:13" ht="13.2" x14ac:dyDescent="0.25">
      <c r="A46" s="27" t="s">
        <v>281</v>
      </c>
      <c r="B46" s="29">
        <v>1528315</v>
      </c>
      <c r="C46" s="29">
        <v>83234</v>
      </c>
      <c r="D46" s="29">
        <v>0</v>
      </c>
      <c r="E46" s="29">
        <v>11343</v>
      </c>
      <c r="F46" s="29">
        <v>484081</v>
      </c>
      <c r="G46" s="29">
        <v>0</v>
      </c>
      <c r="H46" s="29">
        <v>0</v>
      </c>
      <c r="I46" s="29">
        <v>1622892</v>
      </c>
      <c r="J46" s="29" t="s">
        <v>0</v>
      </c>
      <c r="K46" s="24">
        <v>104579</v>
      </c>
      <c r="L46" s="25" t="e">
        <f>IF(#REF!="","",SUM(I46:K46))</f>
        <v>#REF!</v>
      </c>
      <c r="M46" s="32" t="s">
        <v>0</v>
      </c>
    </row>
    <row r="47" spans="1:13" ht="13.2" x14ac:dyDescent="0.25">
      <c r="A47" s="27" t="s">
        <v>282</v>
      </c>
      <c r="B47" s="29">
        <v>1314702</v>
      </c>
      <c r="C47" s="29">
        <v>0</v>
      </c>
      <c r="D47" s="29">
        <v>0</v>
      </c>
      <c r="E47" s="29">
        <v>11397</v>
      </c>
      <c r="F47" s="29">
        <v>484081</v>
      </c>
      <c r="G47" s="29">
        <v>0</v>
      </c>
      <c r="H47" s="29">
        <v>0</v>
      </c>
      <c r="I47" s="29">
        <v>1326099</v>
      </c>
      <c r="J47" s="29" t="s">
        <v>0</v>
      </c>
      <c r="K47" s="24">
        <v>140833</v>
      </c>
      <c r="L47" s="25" t="e">
        <f>IF(#REF!="","",SUM(I47:K47))</f>
        <v>#REF!</v>
      </c>
      <c r="M47" s="32" t="s">
        <v>0</v>
      </c>
    </row>
    <row r="48" spans="1:13" ht="13.2" x14ac:dyDescent="0.25">
      <c r="A48" s="27" t="s">
        <v>283</v>
      </c>
      <c r="B48" s="29"/>
      <c r="C48" s="29"/>
      <c r="D48" s="29">
        <v>0</v>
      </c>
      <c r="E48" s="29"/>
      <c r="F48" s="29">
        <v>484081</v>
      </c>
      <c r="G48" s="29">
        <v>0</v>
      </c>
      <c r="H48" s="29">
        <v>0</v>
      </c>
      <c r="I48" s="29">
        <v>0</v>
      </c>
      <c r="J48" s="29">
        <v>699775</v>
      </c>
      <c r="K48" s="24" t="s">
        <v>10</v>
      </c>
      <c r="L48" s="25" t="e">
        <f>IF(#REF!="","",SUM(I48:K48))</f>
        <v>#REF!</v>
      </c>
      <c r="M48" s="31" t="e">
        <f>L49</f>
        <v>#REF!</v>
      </c>
    </row>
    <row r="49" spans="1:13" ht="13.2" x14ac:dyDescent="0.25">
      <c r="A49" s="27" t="s">
        <v>284</v>
      </c>
      <c r="B49" s="29">
        <v>678248</v>
      </c>
      <c r="C49" s="29">
        <v>11098</v>
      </c>
      <c r="D49" s="29">
        <v>0</v>
      </c>
      <c r="E49" s="29">
        <v>10429</v>
      </c>
      <c r="F49" s="29">
        <v>484081</v>
      </c>
      <c r="G49" s="29">
        <v>0</v>
      </c>
      <c r="H49" s="29">
        <v>0</v>
      </c>
      <c r="I49" s="29">
        <v>699775</v>
      </c>
      <c r="J49" s="29" t="s">
        <v>0</v>
      </c>
      <c r="K49" s="24">
        <v>53921</v>
      </c>
      <c r="L49" s="25" t="e">
        <f>IF(#REF!="","",SUM(I49:K49))</f>
        <v>#REF!</v>
      </c>
      <c r="M49" s="32" t="s">
        <v>0</v>
      </c>
    </row>
    <row r="50" spans="1:13" ht="13.2" x14ac:dyDescent="0.25">
      <c r="A50" s="27" t="s">
        <v>285</v>
      </c>
      <c r="B50" s="29"/>
      <c r="C50" s="29"/>
      <c r="D50" s="29">
        <v>0</v>
      </c>
      <c r="E50" s="29"/>
      <c r="F50" s="29">
        <v>484081</v>
      </c>
      <c r="G50" s="29">
        <v>0</v>
      </c>
      <c r="H50" s="29">
        <v>0</v>
      </c>
      <c r="I50" s="29">
        <v>0</v>
      </c>
      <c r="J50" s="29">
        <v>1360802</v>
      </c>
      <c r="K50" s="24" t="s">
        <v>10</v>
      </c>
      <c r="L50" s="25" t="e">
        <f>IF(#REF!="","",SUM(I50:K50))</f>
        <v>#REF!</v>
      </c>
      <c r="M50" s="31" t="e">
        <f>L51</f>
        <v>#REF!</v>
      </c>
    </row>
    <row r="51" spans="1:13" ht="13.2" x14ac:dyDescent="0.25">
      <c r="A51" s="27" t="s">
        <v>286</v>
      </c>
      <c r="B51" s="29">
        <v>1254800</v>
      </c>
      <c r="C51" s="29">
        <v>94818</v>
      </c>
      <c r="D51" s="29">
        <v>0</v>
      </c>
      <c r="E51" s="29">
        <v>11184</v>
      </c>
      <c r="F51" s="29">
        <v>484081</v>
      </c>
      <c r="G51" s="29">
        <v>0</v>
      </c>
      <c r="H51" s="29">
        <v>0</v>
      </c>
      <c r="I51" s="29">
        <v>1360802</v>
      </c>
      <c r="J51" s="29" t="s">
        <v>0</v>
      </c>
      <c r="K51" s="24">
        <v>112147</v>
      </c>
      <c r="L51" s="25" t="e">
        <f>IF(#REF!="","",SUM(I51:K51))</f>
        <v>#REF!</v>
      </c>
      <c r="M51" s="32" t="s">
        <v>0</v>
      </c>
    </row>
    <row r="52" spans="1:13" ht="13.2" x14ac:dyDescent="0.25">
      <c r="A52" s="27" t="s">
        <v>287</v>
      </c>
      <c r="B52" s="29"/>
      <c r="C52" s="29"/>
      <c r="D52" s="29">
        <v>0</v>
      </c>
      <c r="E52" s="29"/>
      <c r="F52" s="29">
        <v>484081</v>
      </c>
      <c r="G52" s="29">
        <v>0</v>
      </c>
      <c r="H52" s="29">
        <v>0</v>
      </c>
      <c r="I52" s="29">
        <v>0</v>
      </c>
      <c r="J52" s="29">
        <v>2512154</v>
      </c>
      <c r="K52" s="24" t="s">
        <v>10</v>
      </c>
      <c r="L52" s="25" t="e">
        <f>IF(#REF!="","",SUM(I52:K52))</f>
        <v>#REF!</v>
      </c>
      <c r="M52" s="31" t="e">
        <f>L53+L54</f>
        <v>#REF!</v>
      </c>
    </row>
    <row r="53" spans="1:13" ht="13.2" x14ac:dyDescent="0.25">
      <c r="A53" s="27" t="s">
        <v>288</v>
      </c>
      <c r="B53" s="29">
        <v>884498</v>
      </c>
      <c r="C53" s="29">
        <v>0</v>
      </c>
      <c r="D53" s="29">
        <v>0</v>
      </c>
      <c r="E53" s="29">
        <v>10600</v>
      </c>
      <c r="F53" s="29">
        <v>484081</v>
      </c>
      <c r="G53" s="29">
        <v>0</v>
      </c>
      <c r="H53" s="29">
        <v>0</v>
      </c>
      <c r="I53" s="29">
        <v>895098</v>
      </c>
      <c r="J53" s="29" t="s">
        <v>0</v>
      </c>
      <c r="K53" s="24">
        <v>31931</v>
      </c>
      <c r="L53" s="25" t="e">
        <f>IF(#REF!="","",SUM(I53:K53))</f>
        <v>#REF!</v>
      </c>
      <c r="M53" s="32" t="s">
        <v>0</v>
      </c>
    </row>
    <row r="54" spans="1:13" ht="13.2" x14ac:dyDescent="0.25">
      <c r="A54" s="27" t="s">
        <v>289</v>
      </c>
      <c r="B54" s="29">
        <v>1494964</v>
      </c>
      <c r="C54" s="29">
        <v>110979</v>
      </c>
      <c r="D54" s="29">
        <v>0</v>
      </c>
      <c r="E54" s="29">
        <v>11113</v>
      </c>
      <c r="F54" s="29">
        <v>484081</v>
      </c>
      <c r="G54" s="29">
        <v>0</v>
      </c>
      <c r="H54" s="29">
        <v>0</v>
      </c>
      <c r="I54" s="29">
        <v>1617056</v>
      </c>
      <c r="J54" s="29" t="s">
        <v>0</v>
      </c>
      <c r="K54" s="24">
        <v>86225</v>
      </c>
      <c r="L54" s="25" t="e">
        <f>IF(#REF!="","",SUM(I54:K54))</f>
        <v>#REF!</v>
      </c>
      <c r="M54" s="32" t="s">
        <v>0</v>
      </c>
    </row>
    <row r="55" spans="1:13" ht="13.2" x14ac:dyDescent="0.25">
      <c r="A55" s="27" t="s">
        <v>290</v>
      </c>
      <c r="B55" s="29"/>
      <c r="C55" s="29"/>
      <c r="D55" s="29">
        <v>0</v>
      </c>
      <c r="E55" s="29"/>
      <c r="F55" s="29">
        <v>484081</v>
      </c>
      <c r="G55" s="29">
        <v>0</v>
      </c>
      <c r="H55" s="29">
        <v>0</v>
      </c>
      <c r="I55" s="29">
        <v>0</v>
      </c>
      <c r="J55" s="29">
        <v>704971</v>
      </c>
      <c r="K55" s="24" t="s">
        <v>10</v>
      </c>
      <c r="L55" s="25" t="e">
        <f>IF(#REF!="","",SUM(I55:K55))</f>
        <v>#REF!</v>
      </c>
      <c r="M55" s="31" t="e">
        <f>L56</f>
        <v>#REF!</v>
      </c>
    </row>
    <row r="56" spans="1:13" ht="13.2" x14ac:dyDescent="0.25">
      <c r="A56" s="27" t="s">
        <v>291</v>
      </c>
      <c r="B56" s="29">
        <v>638746</v>
      </c>
      <c r="C56" s="29">
        <v>55414</v>
      </c>
      <c r="D56" s="29">
        <v>0</v>
      </c>
      <c r="E56" s="29">
        <v>10811</v>
      </c>
      <c r="F56" s="29">
        <v>484081</v>
      </c>
      <c r="G56" s="29">
        <v>0</v>
      </c>
      <c r="H56" s="29">
        <v>0</v>
      </c>
      <c r="I56" s="29">
        <v>704971</v>
      </c>
      <c r="J56" s="29" t="s">
        <v>0</v>
      </c>
      <c r="K56" s="24">
        <v>43765</v>
      </c>
      <c r="L56" s="25" t="e">
        <f>IF(#REF!="","",SUM(I56:K56))</f>
        <v>#REF!</v>
      </c>
      <c r="M56" s="32" t="s">
        <v>0</v>
      </c>
    </row>
    <row r="57" spans="1:13" ht="13.2" x14ac:dyDescent="0.25">
      <c r="A57" s="27" t="s">
        <v>292</v>
      </c>
      <c r="B57" s="29"/>
      <c r="C57" s="29"/>
      <c r="D57" s="29">
        <v>0</v>
      </c>
      <c r="E57" s="29"/>
      <c r="F57" s="29">
        <v>484081</v>
      </c>
      <c r="G57" s="29">
        <v>0</v>
      </c>
      <c r="H57" s="29">
        <v>0</v>
      </c>
      <c r="I57" s="29">
        <v>0</v>
      </c>
      <c r="J57" s="29">
        <v>521444</v>
      </c>
      <c r="K57" s="24" t="s">
        <v>10</v>
      </c>
      <c r="L57" s="25" t="e">
        <f>IF(#REF!="","",SUM(I57:K57))</f>
        <v>#REF!</v>
      </c>
      <c r="M57" s="31" t="e">
        <f>L58</f>
        <v>#REF!</v>
      </c>
    </row>
    <row r="58" spans="1:13" ht="13.2" x14ac:dyDescent="0.25">
      <c r="A58" s="27" t="s">
        <v>293</v>
      </c>
      <c r="B58" s="29">
        <v>494299</v>
      </c>
      <c r="C58" s="29">
        <v>16647</v>
      </c>
      <c r="D58" s="29">
        <v>0</v>
      </c>
      <c r="E58" s="29">
        <v>10498</v>
      </c>
      <c r="F58" s="29">
        <v>484081</v>
      </c>
      <c r="G58" s="29">
        <v>0</v>
      </c>
      <c r="H58" s="29">
        <v>0</v>
      </c>
      <c r="I58" s="29">
        <v>521444</v>
      </c>
      <c r="J58" s="29" t="s">
        <v>0</v>
      </c>
      <c r="K58" s="24">
        <v>37868</v>
      </c>
      <c r="L58" s="25" t="e">
        <f>IF(#REF!="","",SUM(I58:K58))</f>
        <v>#REF!</v>
      </c>
      <c r="M58" s="32" t="s">
        <v>0</v>
      </c>
    </row>
    <row r="59" spans="1:13" ht="13.2" x14ac:dyDescent="0.25">
      <c r="A59" s="27" t="s">
        <v>294</v>
      </c>
      <c r="B59" s="29"/>
      <c r="C59" s="29"/>
      <c r="D59" s="29">
        <v>0</v>
      </c>
      <c r="E59" s="29"/>
      <c r="F59" s="29">
        <v>484081</v>
      </c>
      <c r="G59" s="29">
        <v>0</v>
      </c>
      <c r="H59" s="29">
        <v>0</v>
      </c>
      <c r="I59" s="29">
        <v>0</v>
      </c>
      <c r="J59" s="29">
        <v>1835142</v>
      </c>
      <c r="K59" s="24" t="s">
        <v>10</v>
      </c>
      <c r="L59" s="25" t="e">
        <f>IF(#REF!="","",SUM(I59:K59))</f>
        <v>#REF!</v>
      </c>
      <c r="M59" s="31" t="e">
        <f>L60+L61+L62</f>
        <v>#REF!</v>
      </c>
    </row>
    <row r="60" spans="1:13" ht="13.2" x14ac:dyDescent="0.25">
      <c r="A60" s="27" t="s">
        <v>295</v>
      </c>
      <c r="B60" s="29">
        <v>1043316</v>
      </c>
      <c r="C60" s="29">
        <v>211935</v>
      </c>
      <c r="D60" s="29">
        <v>0</v>
      </c>
      <c r="E60" s="29">
        <v>11488</v>
      </c>
      <c r="F60" s="29">
        <v>484081</v>
      </c>
      <c r="G60" s="29">
        <v>0</v>
      </c>
      <c r="H60" s="29">
        <v>0</v>
      </c>
      <c r="I60" s="29">
        <v>1266739</v>
      </c>
      <c r="J60" s="29" t="s">
        <v>0</v>
      </c>
      <c r="K60" s="24">
        <v>77927</v>
      </c>
      <c r="L60" s="25" t="e">
        <f>IF(#REF!="","",SUM(I60:K60))</f>
        <v>#REF!</v>
      </c>
      <c r="M60" s="32" t="s">
        <v>0</v>
      </c>
    </row>
    <row r="61" spans="1:13" ht="13.2" x14ac:dyDescent="0.25">
      <c r="A61" s="27" t="s">
        <v>296</v>
      </c>
      <c r="B61" s="29">
        <v>242455</v>
      </c>
      <c r="C61" s="29">
        <v>0</v>
      </c>
      <c r="D61" s="29">
        <v>0</v>
      </c>
      <c r="E61" s="29">
        <v>10365</v>
      </c>
      <c r="F61" s="29">
        <v>484081</v>
      </c>
      <c r="G61" s="29">
        <v>0</v>
      </c>
      <c r="H61" s="29">
        <v>0</v>
      </c>
      <c r="I61" s="29">
        <v>252820</v>
      </c>
      <c r="J61" s="29" t="s">
        <v>0</v>
      </c>
      <c r="K61" s="24">
        <v>31878</v>
      </c>
      <c r="L61" s="25" t="e">
        <f>IF(#REF!="","",SUM(I61:K61))</f>
        <v>#REF!</v>
      </c>
      <c r="M61" s="32" t="s">
        <v>0</v>
      </c>
    </row>
    <row r="62" spans="1:13" ht="13.2" x14ac:dyDescent="0.25">
      <c r="A62" s="27" t="s">
        <v>297</v>
      </c>
      <c r="B62" s="29">
        <v>277603</v>
      </c>
      <c r="C62" s="29">
        <v>27745</v>
      </c>
      <c r="D62" s="29">
        <v>0</v>
      </c>
      <c r="E62" s="29">
        <v>10235</v>
      </c>
      <c r="F62" s="29">
        <v>484081</v>
      </c>
      <c r="G62" s="29">
        <v>0</v>
      </c>
      <c r="H62" s="29">
        <v>0</v>
      </c>
      <c r="I62" s="29">
        <v>315583</v>
      </c>
      <c r="J62" s="29" t="s">
        <v>0</v>
      </c>
      <c r="K62" s="24">
        <v>37957</v>
      </c>
      <c r="L62" s="25" t="e">
        <f>IF(#REF!="","",SUM(I62:K62))</f>
        <v>#REF!</v>
      </c>
      <c r="M62" s="32" t="s">
        <v>0</v>
      </c>
    </row>
    <row r="63" spans="1:13" ht="13.2" x14ac:dyDescent="0.25">
      <c r="A63" s="27" t="s">
        <v>298</v>
      </c>
      <c r="B63" s="29"/>
      <c r="C63" s="29"/>
      <c r="D63" s="29">
        <v>0</v>
      </c>
      <c r="E63" s="29"/>
      <c r="F63" s="29">
        <v>484081</v>
      </c>
      <c r="G63" s="29">
        <v>0</v>
      </c>
      <c r="H63" s="29">
        <v>0</v>
      </c>
      <c r="I63" s="29">
        <v>0</v>
      </c>
      <c r="J63" s="29">
        <v>228462</v>
      </c>
      <c r="K63" s="24" t="s">
        <v>10</v>
      </c>
      <c r="L63" s="25" t="e">
        <f>IF(#REF!="","",SUM(I63:K63))</f>
        <v>#REF!</v>
      </c>
      <c r="M63" s="31" t="e">
        <f>L64</f>
        <v>#REF!</v>
      </c>
    </row>
    <row r="64" spans="1:13" ht="13.2" x14ac:dyDescent="0.25">
      <c r="A64" s="27" t="s">
        <v>299</v>
      </c>
      <c r="B64" s="29">
        <v>212381</v>
      </c>
      <c r="C64" s="29">
        <v>5779</v>
      </c>
      <c r="D64" s="29">
        <v>0</v>
      </c>
      <c r="E64" s="29">
        <v>10302</v>
      </c>
      <c r="F64" s="29">
        <v>484081</v>
      </c>
      <c r="G64" s="29">
        <v>0</v>
      </c>
      <c r="H64" s="29">
        <v>0</v>
      </c>
      <c r="I64" s="29">
        <v>228462</v>
      </c>
      <c r="J64" s="29" t="s">
        <v>0</v>
      </c>
      <c r="K64" s="24">
        <v>30413</v>
      </c>
      <c r="L64" s="25" t="e">
        <f>IF(#REF!="","",SUM(I64:K64))</f>
        <v>#REF!</v>
      </c>
      <c r="M64" s="32" t="s">
        <v>0</v>
      </c>
    </row>
    <row r="65" spans="1:13" ht="13.2" x14ac:dyDescent="0.25">
      <c r="A65" s="27" t="s">
        <v>300</v>
      </c>
      <c r="B65" s="29"/>
      <c r="C65" s="29"/>
      <c r="D65" s="29">
        <v>0</v>
      </c>
      <c r="E65" s="29"/>
      <c r="F65" s="29">
        <v>484081</v>
      </c>
      <c r="G65" s="29">
        <v>0</v>
      </c>
      <c r="H65" s="29">
        <v>0</v>
      </c>
      <c r="I65" s="29">
        <v>0</v>
      </c>
      <c r="J65" s="29">
        <v>223509</v>
      </c>
      <c r="K65" s="24" t="s">
        <v>10</v>
      </c>
      <c r="L65" s="25" t="e">
        <f>IF(#REF!="","",SUM(I65:K65))</f>
        <v>#REF!</v>
      </c>
      <c r="M65" s="31" t="e">
        <f>L66</f>
        <v>#REF!</v>
      </c>
    </row>
    <row r="66" spans="1:13" ht="13.2" x14ac:dyDescent="0.25">
      <c r="A66" s="27" t="s">
        <v>301</v>
      </c>
      <c r="B66" s="29">
        <v>213324</v>
      </c>
      <c r="C66" s="29">
        <v>0</v>
      </c>
      <c r="D66" s="29">
        <v>0</v>
      </c>
      <c r="E66" s="29">
        <v>10185</v>
      </c>
      <c r="F66" s="29">
        <v>484081</v>
      </c>
      <c r="G66" s="29">
        <v>0</v>
      </c>
      <c r="H66" s="29">
        <v>0</v>
      </c>
      <c r="I66" s="29">
        <v>223509</v>
      </c>
      <c r="J66" s="29" t="s">
        <v>0</v>
      </c>
      <c r="K66" s="24">
        <v>23709</v>
      </c>
      <c r="L66" s="25" t="e">
        <f>IF(#REF!="","",SUM(I66:K66))</f>
        <v>#REF!</v>
      </c>
      <c r="M66" s="32" t="s">
        <v>0</v>
      </c>
    </row>
    <row r="67" spans="1:13" ht="13.2" x14ac:dyDescent="0.25">
      <c r="A67" s="27" t="s">
        <v>302</v>
      </c>
      <c r="B67" s="29"/>
      <c r="C67" s="29"/>
      <c r="D67" s="29">
        <v>0</v>
      </c>
      <c r="E67" s="29"/>
      <c r="F67" s="29">
        <v>484081</v>
      </c>
      <c r="G67" s="29">
        <v>0</v>
      </c>
      <c r="H67" s="29">
        <v>0</v>
      </c>
      <c r="I67" s="29">
        <v>0</v>
      </c>
      <c r="J67" s="29">
        <v>2260646</v>
      </c>
      <c r="K67" s="24" t="s">
        <v>10</v>
      </c>
      <c r="L67" s="25" t="e">
        <f>IF(#REF!="","",SUM(I67:K67))</f>
        <v>#REF!</v>
      </c>
      <c r="M67" s="31" t="e">
        <f>L68</f>
        <v>#REF!</v>
      </c>
    </row>
    <row r="68" spans="1:13" ht="13.2" x14ac:dyDescent="0.25">
      <c r="A68" s="27" t="s">
        <v>303</v>
      </c>
      <c r="B68" s="29">
        <v>1805175</v>
      </c>
      <c r="C68" s="29">
        <v>443917</v>
      </c>
      <c r="D68" s="29">
        <v>0</v>
      </c>
      <c r="E68" s="29">
        <v>11554</v>
      </c>
      <c r="F68" s="29">
        <v>484081</v>
      </c>
      <c r="G68" s="29">
        <v>0</v>
      </c>
      <c r="H68" s="29">
        <v>0</v>
      </c>
      <c r="I68" s="29">
        <v>2260646</v>
      </c>
      <c r="J68" s="29" t="s">
        <v>0</v>
      </c>
      <c r="K68" s="24">
        <v>102507</v>
      </c>
      <c r="L68" s="25" t="e">
        <f>IF(#REF!="","",SUM(I68:K68))</f>
        <v>#REF!</v>
      </c>
      <c r="M68" s="32" t="s">
        <v>0</v>
      </c>
    </row>
    <row r="69" spans="1:13" ht="13.2" x14ac:dyDescent="0.25">
      <c r="A69" s="27" t="s">
        <v>304</v>
      </c>
      <c r="B69" s="29"/>
      <c r="C69" s="29"/>
      <c r="D69" s="29">
        <v>0</v>
      </c>
      <c r="E69" s="29"/>
      <c r="F69" s="29">
        <v>484081</v>
      </c>
      <c r="G69" s="29">
        <v>0</v>
      </c>
      <c r="H69" s="29">
        <v>0</v>
      </c>
      <c r="I69" s="29">
        <v>0</v>
      </c>
      <c r="J69" s="29">
        <v>7235022</v>
      </c>
      <c r="K69" s="24" t="s">
        <v>10</v>
      </c>
      <c r="L69" s="25" t="e">
        <f>IF(#REF!="","",SUM(I69:K69))</f>
        <v>#REF!</v>
      </c>
      <c r="M69" s="31" t="e">
        <f>SUM(L70:L78)</f>
        <v>#REF!</v>
      </c>
    </row>
    <row r="70" spans="1:13" ht="13.2" x14ac:dyDescent="0.25">
      <c r="A70" s="27" t="s">
        <v>305</v>
      </c>
      <c r="B70" s="29">
        <v>1386459</v>
      </c>
      <c r="C70" s="29">
        <v>0</v>
      </c>
      <c r="D70" s="29">
        <v>0</v>
      </c>
      <c r="E70" s="29">
        <v>12761</v>
      </c>
      <c r="F70" s="29">
        <v>484081</v>
      </c>
      <c r="G70" s="29">
        <v>0</v>
      </c>
      <c r="H70" s="29">
        <v>0</v>
      </c>
      <c r="I70" s="29">
        <v>1399220</v>
      </c>
      <c r="J70" s="29" t="s">
        <v>0</v>
      </c>
      <c r="K70" s="24">
        <v>52372</v>
      </c>
      <c r="L70" s="25" t="e">
        <f>IF(#REF!="","",SUM(I70:K70))</f>
        <v>#REF!</v>
      </c>
      <c r="M70" s="32" t="s">
        <v>0</v>
      </c>
    </row>
    <row r="71" spans="1:13" ht="13.2" x14ac:dyDescent="0.25">
      <c r="A71" s="27" t="s">
        <v>306</v>
      </c>
      <c r="B71" s="29">
        <v>853293</v>
      </c>
      <c r="C71" s="29">
        <v>27745</v>
      </c>
      <c r="D71" s="29">
        <v>0</v>
      </c>
      <c r="E71" s="29">
        <v>11262</v>
      </c>
      <c r="F71" s="29">
        <v>484081</v>
      </c>
      <c r="G71" s="29">
        <v>0</v>
      </c>
      <c r="H71" s="29">
        <v>0</v>
      </c>
      <c r="I71" s="29">
        <v>892300</v>
      </c>
      <c r="J71" s="29" t="s">
        <v>0</v>
      </c>
      <c r="K71" s="24">
        <v>69903</v>
      </c>
      <c r="L71" s="25" t="e">
        <f>IF(#REF!="","",SUM(I71:K71))</f>
        <v>#REF!</v>
      </c>
      <c r="M71" s="32" t="s">
        <v>0</v>
      </c>
    </row>
    <row r="72" spans="1:13" ht="13.2" x14ac:dyDescent="0.25">
      <c r="A72" s="27" t="s">
        <v>307</v>
      </c>
      <c r="B72" s="29">
        <v>735990</v>
      </c>
      <c r="C72" s="29">
        <v>9373</v>
      </c>
      <c r="D72" s="29">
        <v>0</v>
      </c>
      <c r="E72" s="29">
        <v>10575</v>
      </c>
      <c r="F72" s="29">
        <v>484081</v>
      </c>
      <c r="G72" s="29">
        <v>0</v>
      </c>
      <c r="H72" s="29">
        <v>0</v>
      </c>
      <c r="I72" s="29">
        <v>755938</v>
      </c>
      <c r="J72" s="29" t="s">
        <v>0</v>
      </c>
      <c r="K72" s="24">
        <v>33706</v>
      </c>
      <c r="L72" s="25" t="e">
        <f>IF(#REF!="","",SUM(I72:K72))</f>
        <v>#REF!</v>
      </c>
      <c r="M72" s="32" t="s">
        <v>0</v>
      </c>
    </row>
    <row r="73" spans="1:13" ht="13.2" x14ac:dyDescent="0.25">
      <c r="A73" s="27" t="s">
        <v>308</v>
      </c>
      <c r="B73" s="29">
        <v>454307</v>
      </c>
      <c r="C73" s="29">
        <v>7706</v>
      </c>
      <c r="D73" s="29">
        <v>0</v>
      </c>
      <c r="E73" s="29">
        <v>10782</v>
      </c>
      <c r="F73" s="29">
        <v>484081</v>
      </c>
      <c r="G73" s="29">
        <v>0</v>
      </c>
      <c r="H73" s="29">
        <v>0</v>
      </c>
      <c r="I73" s="29">
        <v>472795</v>
      </c>
      <c r="J73" s="29" t="s">
        <v>0</v>
      </c>
      <c r="K73" s="24">
        <v>33031</v>
      </c>
      <c r="L73" s="25" t="e">
        <f>IF(#REF!="","",SUM(I73:K73))</f>
        <v>#REF!</v>
      </c>
      <c r="M73" s="32" t="s">
        <v>0</v>
      </c>
    </row>
    <row r="74" spans="1:13" ht="13.2" x14ac:dyDescent="0.25">
      <c r="A74" s="27" t="s">
        <v>309</v>
      </c>
      <c r="B74" s="29">
        <v>949769</v>
      </c>
      <c r="C74" s="29">
        <v>138724</v>
      </c>
      <c r="D74" s="29">
        <v>0</v>
      </c>
      <c r="E74" s="29">
        <v>11300</v>
      </c>
      <c r="F74" s="29">
        <v>484081</v>
      </c>
      <c r="G74" s="29">
        <v>0</v>
      </c>
      <c r="H74" s="29">
        <v>0</v>
      </c>
      <c r="I74" s="29">
        <v>1099793</v>
      </c>
      <c r="J74" s="29" t="s">
        <v>0</v>
      </c>
      <c r="K74" s="24">
        <v>59985</v>
      </c>
      <c r="L74" s="25" t="e">
        <f>IF(#REF!="","",SUM(I74:K74))</f>
        <v>#REF!</v>
      </c>
      <c r="M74" s="32" t="s">
        <v>0</v>
      </c>
    </row>
    <row r="75" spans="1:13" ht="13.2" x14ac:dyDescent="0.25">
      <c r="A75" s="27" t="s">
        <v>310</v>
      </c>
      <c r="B75" s="29">
        <v>336202</v>
      </c>
      <c r="C75" s="29">
        <v>0</v>
      </c>
      <c r="D75" s="29">
        <v>0</v>
      </c>
      <c r="E75" s="29">
        <v>11226</v>
      </c>
      <c r="F75" s="29">
        <v>484081</v>
      </c>
      <c r="G75" s="29">
        <v>0</v>
      </c>
      <c r="H75" s="29">
        <v>0</v>
      </c>
      <c r="I75" s="29">
        <v>347428</v>
      </c>
      <c r="J75" s="29" t="s">
        <v>0</v>
      </c>
      <c r="K75" s="24">
        <v>13991</v>
      </c>
      <c r="L75" s="25" t="e">
        <f>IF(#REF!="","",SUM(I75:K75))</f>
        <v>#REF!</v>
      </c>
      <c r="M75" s="32" t="s">
        <v>0</v>
      </c>
    </row>
    <row r="76" spans="1:13" ht="13.2" x14ac:dyDescent="0.25">
      <c r="A76" s="27" t="s">
        <v>311</v>
      </c>
      <c r="B76" s="29">
        <v>792754</v>
      </c>
      <c r="C76" s="29">
        <v>115168</v>
      </c>
      <c r="D76" s="29">
        <v>0</v>
      </c>
      <c r="E76" s="29">
        <v>11054</v>
      </c>
      <c r="F76" s="29">
        <v>484081</v>
      </c>
      <c r="G76" s="29">
        <v>0</v>
      </c>
      <c r="H76" s="29">
        <v>0</v>
      </c>
      <c r="I76" s="29">
        <v>918976</v>
      </c>
      <c r="J76" s="29" t="s">
        <v>0</v>
      </c>
      <c r="K76" s="24">
        <v>51954</v>
      </c>
      <c r="L76" s="25" t="e">
        <f>IF(#REF!="","",SUM(I76:K76))</f>
        <v>#REF!</v>
      </c>
      <c r="M76" s="32" t="s">
        <v>0</v>
      </c>
    </row>
    <row r="77" spans="1:13" ht="13.2" x14ac:dyDescent="0.25">
      <c r="A77" s="27" t="s">
        <v>312</v>
      </c>
      <c r="B77" s="29">
        <v>822576</v>
      </c>
      <c r="C77" s="29">
        <v>9988</v>
      </c>
      <c r="D77" s="29">
        <v>0</v>
      </c>
      <c r="E77" s="29">
        <v>11191</v>
      </c>
      <c r="F77" s="29">
        <v>484081</v>
      </c>
      <c r="G77" s="29">
        <v>0</v>
      </c>
      <c r="H77" s="29">
        <v>0</v>
      </c>
      <c r="I77" s="29">
        <v>843755</v>
      </c>
      <c r="J77" s="29" t="s">
        <v>0</v>
      </c>
      <c r="K77" s="24">
        <v>61686</v>
      </c>
      <c r="L77" s="25" t="e">
        <f>IF(#REF!="","",SUM(I77:K77))</f>
        <v>#REF!</v>
      </c>
      <c r="M77" s="32" t="s">
        <v>0</v>
      </c>
    </row>
    <row r="78" spans="1:13" ht="13.2" x14ac:dyDescent="0.25">
      <c r="A78" s="27" t="s">
        <v>313</v>
      </c>
      <c r="B78" s="29">
        <v>492585</v>
      </c>
      <c r="C78" s="29">
        <v>1388</v>
      </c>
      <c r="D78" s="29">
        <v>0</v>
      </c>
      <c r="E78" s="29">
        <v>10844</v>
      </c>
      <c r="F78" s="29">
        <v>484081</v>
      </c>
      <c r="G78" s="29">
        <v>0</v>
      </c>
      <c r="H78" s="29">
        <v>0</v>
      </c>
      <c r="I78" s="29">
        <v>504817</v>
      </c>
      <c r="J78" s="29" t="s">
        <v>0</v>
      </c>
      <c r="K78" s="24">
        <v>22047</v>
      </c>
      <c r="L78" s="25" t="e">
        <f>IF(#REF!="","",SUM(I78:K78))</f>
        <v>#REF!</v>
      </c>
      <c r="M78" s="32" t="s">
        <v>0</v>
      </c>
    </row>
    <row r="79" spans="1:13" ht="13.2" x14ac:dyDescent="0.25">
      <c r="A79" s="27" t="s">
        <v>314</v>
      </c>
      <c r="B79" s="29"/>
      <c r="C79" s="29"/>
      <c r="D79" s="29">
        <v>0</v>
      </c>
      <c r="E79" s="29"/>
      <c r="F79" s="29">
        <v>484081</v>
      </c>
      <c r="G79" s="29">
        <v>0</v>
      </c>
      <c r="H79" s="29">
        <v>0</v>
      </c>
      <c r="I79" s="29">
        <v>0</v>
      </c>
      <c r="J79" s="29">
        <v>5094183</v>
      </c>
      <c r="K79" s="24" t="s">
        <v>10</v>
      </c>
      <c r="L79" s="25" t="e">
        <f>IF(#REF!="","",SUM(I79:K79))</f>
        <v>#REF!</v>
      </c>
      <c r="M79" s="31" t="e">
        <f>SUM(L80:L83)</f>
        <v>#REF!</v>
      </c>
    </row>
    <row r="80" spans="1:13" ht="13.2" x14ac:dyDescent="0.25">
      <c r="A80" s="27" t="s">
        <v>315</v>
      </c>
      <c r="B80" s="29">
        <v>1774967</v>
      </c>
      <c r="C80" s="29">
        <v>181063</v>
      </c>
      <c r="D80" s="29">
        <v>0</v>
      </c>
      <c r="E80" s="29">
        <v>12016</v>
      </c>
      <c r="F80" s="29">
        <v>484081</v>
      </c>
      <c r="G80" s="29">
        <v>0</v>
      </c>
      <c r="H80" s="29">
        <v>0</v>
      </c>
      <c r="I80" s="29">
        <v>1968046</v>
      </c>
      <c r="J80" s="29" t="s">
        <v>0</v>
      </c>
      <c r="K80" s="24">
        <v>159929</v>
      </c>
      <c r="L80" s="25" t="e">
        <f>IF(#REF!="","",SUM(I80:K80))</f>
        <v>#REF!</v>
      </c>
      <c r="M80" s="32" t="s">
        <v>0</v>
      </c>
    </row>
    <row r="81" spans="1:13" ht="13.2" x14ac:dyDescent="0.25">
      <c r="A81" s="27" t="s">
        <v>316</v>
      </c>
      <c r="B81" s="29">
        <v>787772</v>
      </c>
      <c r="C81" s="29">
        <v>11098</v>
      </c>
      <c r="D81" s="29">
        <v>0</v>
      </c>
      <c r="E81" s="29">
        <v>10881</v>
      </c>
      <c r="F81" s="29">
        <v>484081</v>
      </c>
      <c r="G81" s="29">
        <v>0</v>
      </c>
      <c r="H81" s="29">
        <v>0</v>
      </c>
      <c r="I81" s="29">
        <v>809751</v>
      </c>
      <c r="J81" s="29" t="s">
        <v>0</v>
      </c>
      <c r="K81" s="24">
        <v>34990</v>
      </c>
      <c r="L81" s="25" t="e">
        <f>IF(#REF!="","",SUM(I81:K81))</f>
        <v>#REF!</v>
      </c>
      <c r="M81" s="32" t="s">
        <v>0</v>
      </c>
    </row>
    <row r="82" spans="1:13" ht="13.2" x14ac:dyDescent="0.25">
      <c r="A82" s="35" t="s">
        <v>84</v>
      </c>
      <c r="B82" s="29">
        <v>601890</v>
      </c>
      <c r="C82" s="29">
        <v>11519</v>
      </c>
      <c r="D82" s="29">
        <v>0</v>
      </c>
      <c r="E82" s="29">
        <v>10541</v>
      </c>
      <c r="F82" s="29">
        <v>484081</v>
      </c>
      <c r="G82" s="29">
        <v>0</v>
      </c>
      <c r="H82" s="29">
        <v>0</v>
      </c>
      <c r="I82" s="29">
        <v>623950</v>
      </c>
      <c r="J82" s="29"/>
      <c r="K82" s="24">
        <v>22251</v>
      </c>
      <c r="L82" s="25" t="e">
        <f>IF(#REF!="","",SUM(I82:K82))</f>
        <v>#REF!</v>
      </c>
      <c r="M82" s="32"/>
    </row>
    <row r="83" spans="1:13" ht="13.2" x14ac:dyDescent="0.25">
      <c r="A83" s="27" t="s">
        <v>317</v>
      </c>
      <c r="B83" s="29">
        <v>1597805</v>
      </c>
      <c r="C83" s="29">
        <v>83234</v>
      </c>
      <c r="D83" s="29">
        <v>0</v>
      </c>
      <c r="E83" s="29">
        <v>11397</v>
      </c>
      <c r="F83" s="29">
        <v>484081</v>
      </c>
      <c r="G83" s="29">
        <v>0</v>
      </c>
      <c r="H83" s="29">
        <v>0</v>
      </c>
      <c r="I83" s="29">
        <v>1692436</v>
      </c>
      <c r="J83" s="29" t="s">
        <v>0</v>
      </c>
      <c r="K83" s="24">
        <v>95496</v>
      </c>
      <c r="L83" s="25" t="e">
        <f>IF(#REF!="","",SUM(I83:K83))</f>
        <v>#REF!</v>
      </c>
      <c r="M83" s="32" t="s">
        <v>0</v>
      </c>
    </row>
    <row r="84" spans="1:13" ht="13.2" x14ac:dyDescent="0.25">
      <c r="A84" s="27" t="s">
        <v>318</v>
      </c>
      <c r="B84" s="29"/>
      <c r="C84" s="29"/>
      <c r="D84" s="29">
        <v>0</v>
      </c>
      <c r="E84" s="29"/>
      <c r="F84" s="29">
        <v>484081</v>
      </c>
      <c r="G84" s="29">
        <v>0</v>
      </c>
      <c r="H84" s="29">
        <v>0</v>
      </c>
      <c r="I84" s="29">
        <v>0</v>
      </c>
      <c r="J84" s="29">
        <v>770615</v>
      </c>
      <c r="K84" s="24" t="s">
        <v>10</v>
      </c>
      <c r="L84" s="25" t="e">
        <f>IF(#REF!="","",SUM(I84:K84))</f>
        <v>#REF!</v>
      </c>
      <c r="M84" s="31" t="e">
        <f>L85</f>
        <v>#REF!</v>
      </c>
    </row>
    <row r="85" spans="1:13" ht="13.2" x14ac:dyDescent="0.25">
      <c r="A85" s="27" t="s">
        <v>319</v>
      </c>
      <c r="B85" s="29">
        <v>676938</v>
      </c>
      <c r="C85" s="29">
        <v>83234</v>
      </c>
      <c r="D85" s="29">
        <v>0</v>
      </c>
      <c r="E85" s="29">
        <v>10443</v>
      </c>
      <c r="F85" s="29">
        <v>484081</v>
      </c>
      <c r="G85" s="29">
        <v>0</v>
      </c>
      <c r="H85" s="29">
        <v>0</v>
      </c>
      <c r="I85" s="29">
        <v>770615</v>
      </c>
      <c r="J85" s="29" t="s">
        <v>0</v>
      </c>
      <c r="K85" s="24">
        <v>99313</v>
      </c>
      <c r="L85" s="25" t="e">
        <f>IF(#REF!="","",SUM(I85:K85))</f>
        <v>#REF!</v>
      </c>
      <c r="M85" s="32" t="s">
        <v>0</v>
      </c>
    </row>
    <row r="86" spans="1:13" ht="13.2" x14ac:dyDescent="0.25">
      <c r="A86" s="27" t="s">
        <v>320</v>
      </c>
      <c r="B86" s="29"/>
      <c r="C86" s="29"/>
      <c r="D86" s="29">
        <v>0</v>
      </c>
      <c r="E86" s="29"/>
      <c r="F86" s="29">
        <v>484081</v>
      </c>
      <c r="G86" s="29">
        <v>0</v>
      </c>
      <c r="H86" s="29">
        <v>0</v>
      </c>
      <c r="I86" s="29">
        <v>0</v>
      </c>
      <c r="J86" s="29">
        <v>421734</v>
      </c>
      <c r="K86" s="24" t="s">
        <v>10</v>
      </c>
      <c r="L86" s="25" t="e">
        <f>IF(#REF!="","",SUM(I86:K86))</f>
        <v>#REF!</v>
      </c>
      <c r="M86" s="31" t="e">
        <f>L87</f>
        <v>#REF!</v>
      </c>
    </row>
    <row r="87" spans="1:13" ht="13.2" x14ac:dyDescent="0.25">
      <c r="A87" s="27" t="s">
        <v>321</v>
      </c>
      <c r="B87" s="29">
        <v>355948</v>
      </c>
      <c r="C87" s="29">
        <v>55490</v>
      </c>
      <c r="D87" s="29">
        <v>0</v>
      </c>
      <c r="E87" s="29">
        <v>10296</v>
      </c>
      <c r="F87" s="29">
        <v>484081</v>
      </c>
      <c r="G87" s="29">
        <v>0</v>
      </c>
      <c r="H87" s="29">
        <v>0</v>
      </c>
      <c r="I87" s="29">
        <v>421734</v>
      </c>
      <c r="J87" s="29" t="s">
        <v>0</v>
      </c>
      <c r="K87" s="24">
        <v>30421</v>
      </c>
      <c r="L87" s="25" t="e">
        <f>IF(#REF!="","",SUM(I87:K87))</f>
        <v>#REF!</v>
      </c>
      <c r="M87" s="32" t="s">
        <v>0</v>
      </c>
    </row>
    <row r="88" spans="1:13" ht="13.2" x14ac:dyDescent="0.25">
      <c r="A88" s="27" t="s">
        <v>322</v>
      </c>
      <c r="B88" s="29"/>
      <c r="C88" s="29"/>
      <c r="D88" s="29">
        <v>0</v>
      </c>
      <c r="E88" s="29"/>
      <c r="F88" s="29">
        <v>484081</v>
      </c>
      <c r="G88" s="29">
        <v>0</v>
      </c>
      <c r="H88" s="29">
        <v>0</v>
      </c>
      <c r="I88" s="29">
        <v>0</v>
      </c>
      <c r="J88" s="29">
        <v>883012</v>
      </c>
      <c r="K88" s="24" t="s">
        <v>10</v>
      </c>
      <c r="L88" s="25" t="e">
        <f>IF(#REF!="","",SUM(I88:K88))</f>
        <v>#REF!</v>
      </c>
      <c r="M88" s="31" t="e">
        <f>L89</f>
        <v>#REF!</v>
      </c>
    </row>
    <row r="89" spans="1:13" ht="13.2" x14ac:dyDescent="0.25">
      <c r="A89" s="27" t="s">
        <v>323</v>
      </c>
      <c r="B89" s="29">
        <v>827889</v>
      </c>
      <c r="C89" s="29">
        <v>44392</v>
      </c>
      <c r="D89" s="29">
        <v>0</v>
      </c>
      <c r="E89" s="29">
        <v>10731</v>
      </c>
      <c r="F89" s="29">
        <v>484081</v>
      </c>
      <c r="G89" s="29">
        <v>0</v>
      </c>
      <c r="H89" s="29">
        <v>0</v>
      </c>
      <c r="I89" s="29">
        <v>883012</v>
      </c>
      <c r="J89" s="29" t="s">
        <v>0</v>
      </c>
      <c r="K89" s="24">
        <v>64406</v>
      </c>
      <c r="L89" s="25" t="e">
        <f>IF(#REF!="","",SUM(I89:K89))</f>
        <v>#REF!</v>
      </c>
      <c r="M89" s="32" t="s">
        <v>0</v>
      </c>
    </row>
    <row r="90" spans="1:13" ht="13.2" x14ac:dyDescent="0.25">
      <c r="A90" s="27" t="s">
        <v>324</v>
      </c>
      <c r="B90" s="29"/>
      <c r="C90" s="29"/>
      <c r="D90" s="29">
        <v>0</v>
      </c>
      <c r="E90" s="29"/>
      <c r="F90" s="29">
        <v>484081</v>
      </c>
      <c r="G90" s="29">
        <v>0</v>
      </c>
      <c r="H90" s="29">
        <v>0</v>
      </c>
      <c r="I90" s="29">
        <v>0</v>
      </c>
      <c r="J90" s="29">
        <v>962436</v>
      </c>
      <c r="K90" s="24" t="s">
        <v>10</v>
      </c>
      <c r="L90" s="25" t="e">
        <f>IF(#REF!="","",SUM(I90:K90))</f>
        <v>#REF!</v>
      </c>
      <c r="M90" s="31" t="e">
        <f>L91</f>
        <v>#REF!</v>
      </c>
    </row>
    <row r="91" spans="1:13" ht="13.2" x14ac:dyDescent="0.25">
      <c r="A91" s="27" t="s">
        <v>325</v>
      </c>
      <c r="B91" s="29">
        <v>951394</v>
      </c>
      <c r="C91" s="29">
        <v>0</v>
      </c>
      <c r="D91" s="29">
        <v>0</v>
      </c>
      <c r="E91" s="29">
        <v>11042</v>
      </c>
      <c r="F91" s="29">
        <v>484081</v>
      </c>
      <c r="G91" s="29">
        <v>0</v>
      </c>
      <c r="H91" s="29">
        <v>0</v>
      </c>
      <c r="I91" s="29">
        <v>962436</v>
      </c>
      <c r="J91" s="29" t="s">
        <v>0</v>
      </c>
      <c r="K91" s="24">
        <v>47205</v>
      </c>
      <c r="L91" s="25" t="e">
        <f>IF(#REF!="","",SUM(I91:K91))</f>
        <v>#REF!</v>
      </c>
      <c r="M91" s="32" t="s">
        <v>0</v>
      </c>
    </row>
    <row r="92" spans="1:13" ht="13.2" x14ac:dyDescent="0.25">
      <c r="A92" s="27" t="s">
        <v>326</v>
      </c>
      <c r="B92" s="29"/>
      <c r="C92" s="29"/>
      <c r="D92" s="29">
        <v>0</v>
      </c>
      <c r="E92" s="29"/>
      <c r="F92" s="29">
        <v>484081</v>
      </c>
      <c r="G92" s="29">
        <v>0</v>
      </c>
      <c r="H92" s="29">
        <v>0</v>
      </c>
      <c r="I92" s="29">
        <v>0</v>
      </c>
      <c r="J92" s="29">
        <v>778332</v>
      </c>
      <c r="K92" s="24" t="s">
        <v>10</v>
      </c>
      <c r="L92" s="25" t="e">
        <f>IF(#REF!="","",SUM(I92:K92))</f>
        <v>#REF!</v>
      </c>
      <c r="M92" s="31" t="e">
        <f>L93</f>
        <v>#REF!</v>
      </c>
    </row>
    <row r="93" spans="1:13" ht="13.2" x14ac:dyDescent="0.25">
      <c r="A93" s="27" t="s">
        <v>327</v>
      </c>
      <c r="B93" s="29">
        <v>767753</v>
      </c>
      <c r="C93" s="29">
        <v>0</v>
      </c>
      <c r="D93" s="29">
        <v>0</v>
      </c>
      <c r="E93" s="29">
        <v>10579</v>
      </c>
      <c r="F93" s="29">
        <v>484081</v>
      </c>
      <c r="G93" s="29">
        <v>0</v>
      </c>
      <c r="H93" s="29">
        <v>0</v>
      </c>
      <c r="I93" s="29">
        <v>778332</v>
      </c>
      <c r="J93" s="29" t="s">
        <v>0</v>
      </c>
      <c r="K93" s="24">
        <v>64995</v>
      </c>
      <c r="L93" s="25" t="e">
        <f>IF(#REF!="","",SUM(I93:K93))</f>
        <v>#REF!</v>
      </c>
      <c r="M93" s="32" t="s">
        <v>0</v>
      </c>
    </row>
    <row r="94" spans="1:13" ht="13.2" x14ac:dyDescent="0.25">
      <c r="A94" s="27" t="s">
        <v>328</v>
      </c>
      <c r="B94" s="29"/>
      <c r="C94" s="29"/>
      <c r="D94" s="29">
        <v>0</v>
      </c>
      <c r="E94" s="29"/>
      <c r="F94" s="29">
        <v>484081</v>
      </c>
      <c r="G94" s="29">
        <v>0</v>
      </c>
      <c r="H94" s="29">
        <v>0</v>
      </c>
      <c r="I94" s="29">
        <v>0</v>
      </c>
      <c r="J94" s="29">
        <v>3237922</v>
      </c>
      <c r="K94" s="24" t="s">
        <v>10</v>
      </c>
      <c r="L94" s="25" t="e">
        <f>IF(#REF!="","",SUM(I94:K94))</f>
        <v>#REF!</v>
      </c>
      <c r="M94" s="31" t="e">
        <f>L95</f>
        <v>#REF!</v>
      </c>
    </row>
    <row r="95" spans="1:13" ht="13.2" x14ac:dyDescent="0.25">
      <c r="A95" s="27" t="s">
        <v>329</v>
      </c>
      <c r="B95" s="29">
        <v>2392613</v>
      </c>
      <c r="C95" s="29">
        <v>832344</v>
      </c>
      <c r="D95" s="29">
        <v>0</v>
      </c>
      <c r="E95" s="29">
        <v>12965</v>
      </c>
      <c r="F95" s="29">
        <v>484081</v>
      </c>
      <c r="G95" s="29">
        <v>0</v>
      </c>
      <c r="H95" s="29">
        <v>0</v>
      </c>
      <c r="I95" s="29">
        <v>3237922</v>
      </c>
      <c r="J95" s="29" t="s">
        <v>0</v>
      </c>
      <c r="K95" s="24">
        <v>124439</v>
      </c>
      <c r="L95" s="25" t="e">
        <f>IF(#REF!="","",SUM(I95:K95))</f>
        <v>#REF!</v>
      </c>
      <c r="M95" s="32" t="s">
        <v>0</v>
      </c>
    </row>
    <row r="96" spans="1:13" ht="13.2" x14ac:dyDescent="0.25">
      <c r="A96" s="27" t="s">
        <v>330</v>
      </c>
      <c r="B96" s="29"/>
      <c r="C96" s="29"/>
      <c r="D96" s="29">
        <v>0</v>
      </c>
      <c r="E96" s="29"/>
      <c r="F96" s="29">
        <v>484081</v>
      </c>
      <c r="G96" s="29">
        <v>0</v>
      </c>
      <c r="H96" s="29">
        <v>0</v>
      </c>
      <c r="I96" s="29">
        <v>0</v>
      </c>
      <c r="J96" s="29">
        <v>1155766</v>
      </c>
      <c r="K96" s="24" t="s">
        <v>10</v>
      </c>
      <c r="L96" s="25" t="e">
        <f>IF(#REF!="","",SUM(I96:K96))</f>
        <v>#REF!</v>
      </c>
      <c r="M96" s="31" t="e">
        <f>L97</f>
        <v>#REF!</v>
      </c>
    </row>
    <row r="97" spans="1:13" ht="13.2" x14ac:dyDescent="0.25">
      <c r="A97" s="27" t="s">
        <v>331</v>
      </c>
      <c r="B97" s="29">
        <v>1000051</v>
      </c>
      <c r="C97" s="29">
        <v>144679</v>
      </c>
      <c r="D97" s="29">
        <v>0</v>
      </c>
      <c r="E97" s="29">
        <v>11036</v>
      </c>
      <c r="F97" s="29">
        <v>484081</v>
      </c>
      <c r="G97" s="29">
        <v>0</v>
      </c>
      <c r="H97" s="29">
        <v>0</v>
      </c>
      <c r="I97" s="29">
        <v>1155766</v>
      </c>
      <c r="J97" s="29" t="s">
        <v>0</v>
      </c>
      <c r="K97" s="24">
        <v>50385</v>
      </c>
      <c r="L97" s="25" t="e">
        <f>IF(#REF!="","",SUM(I97:K97))</f>
        <v>#REF!</v>
      </c>
      <c r="M97" s="32" t="s">
        <v>0</v>
      </c>
    </row>
    <row r="98" spans="1:13" ht="13.2" x14ac:dyDescent="0.25">
      <c r="A98" s="27" t="s">
        <v>332</v>
      </c>
      <c r="B98" s="29"/>
      <c r="C98" s="29"/>
      <c r="D98" s="29">
        <v>0</v>
      </c>
      <c r="E98" s="29"/>
      <c r="F98" s="29">
        <v>484081</v>
      </c>
      <c r="G98" s="29">
        <v>0</v>
      </c>
      <c r="H98" s="29">
        <v>0</v>
      </c>
      <c r="I98" s="29">
        <v>0</v>
      </c>
      <c r="J98" s="29">
        <v>936382</v>
      </c>
      <c r="K98" s="24" t="s">
        <v>10</v>
      </c>
      <c r="L98" s="25" t="e">
        <f>IF(#REF!="","",SUM(I98:K98))</f>
        <v>#REF!</v>
      </c>
      <c r="M98" s="31" t="e">
        <f>L99</f>
        <v>#REF!</v>
      </c>
    </row>
    <row r="99" spans="1:13" ht="13.2" x14ac:dyDescent="0.25">
      <c r="A99" s="27" t="s">
        <v>333</v>
      </c>
      <c r="B99" s="29">
        <v>925987</v>
      </c>
      <c r="C99" s="29">
        <v>0</v>
      </c>
      <c r="D99" s="29">
        <v>0</v>
      </c>
      <c r="E99" s="29">
        <v>10395</v>
      </c>
      <c r="F99" s="29">
        <v>484081</v>
      </c>
      <c r="G99" s="29">
        <v>0</v>
      </c>
      <c r="H99" s="29">
        <v>0</v>
      </c>
      <c r="I99" s="29">
        <v>936382</v>
      </c>
      <c r="J99" s="29" t="s">
        <v>0</v>
      </c>
      <c r="K99" s="24">
        <v>138700</v>
      </c>
      <c r="L99" s="25" t="e">
        <f>IF(#REF!="","",SUM(I99:K99))</f>
        <v>#REF!</v>
      </c>
      <c r="M99" s="32" t="s">
        <v>0</v>
      </c>
    </row>
    <row r="100" spans="1:13" ht="13.2" x14ac:dyDescent="0.25">
      <c r="A100" s="27" t="s">
        <v>334</v>
      </c>
      <c r="B100" s="29"/>
      <c r="C100" s="29"/>
      <c r="D100" s="29">
        <v>0</v>
      </c>
      <c r="E100" s="29"/>
      <c r="F100" s="29">
        <v>484081</v>
      </c>
      <c r="G100" s="29">
        <v>0</v>
      </c>
      <c r="H100" s="29">
        <v>0</v>
      </c>
      <c r="I100" s="29">
        <v>0</v>
      </c>
      <c r="J100" s="29">
        <v>3448145</v>
      </c>
      <c r="K100" s="24" t="s">
        <v>10</v>
      </c>
      <c r="L100" s="25" t="e">
        <f>IF(#REF!="","",SUM(I100:K100))</f>
        <v>#REF!</v>
      </c>
      <c r="M100" s="31" t="e">
        <f>L101+L102</f>
        <v>#REF!</v>
      </c>
    </row>
    <row r="101" spans="1:13" ht="13.2" x14ac:dyDescent="0.25">
      <c r="A101" s="27" t="s">
        <v>335</v>
      </c>
      <c r="B101" s="29">
        <v>848851</v>
      </c>
      <c r="C101" s="29">
        <v>109306</v>
      </c>
      <c r="D101" s="29">
        <v>0</v>
      </c>
      <c r="E101" s="29">
        <v>10940</v>
      </c>
      <c r="F101" s="29">
        <v>484081</v>
      </c>
      <c r="G101" s="29">
        <v>0</v>
      </c>
      <c r="H101" s="29">
        <v>0</v>
      </c>
      <c r="I101" s="29">
        <v>969097</v>
      </c>
      <c r="J101" s="29" t="s">
        <v>0</v>
      </c>
      <c r="K101" s="24">
        <v>45902</v>
      </c>
      <c r="L101" s="25" t="e">
        <f>IF(#REF!="","",SUM(I101:K101))</f>
        <v>#REF!</v>
      </c>
      <c r="M101" s="32" t="s">
        <v>0</v>
      </c>
    </row>
    <row r="102" spans="1:13" ht="13.2" x14ac:dyDescent="0.25">
      <c r="A102" s="27" t="s">
        <v>336</v>
      </c>
      <c r="B102" s="29">
        <v>2364475</v>
      </c>
      <c r="C102" s="29">
        <v>102141</v>
      </c>
      <c r="D102" s="29">
        <v>0</v>
      </c>
      <c r="E102" s="29">
        <v>12432</v>
      </c>
      <c r="F102" s="29">
        <v>484081</v>
      </c>
      <c r="G102" s="29">
        <v>0</v>
      </c>
      <c r="H102" s="29">
        <v>0</v>
      </c>
      <c r="I102" s="29">
        <v>2479048</v>
      </c>
      <c r="J102" s="29" t="s">
        <v>0</v>
      </c>
      <c r="K102" s="24">
        <v>136124</v>
      </c>
      <c r="L102" s="25" t="e">
        <f>IF(#REF!="","",SUM(I102:K102))</f>
        <v>#REF!</v>
      </c>
      <c r="M102" s="32" t="s">
        <v>0</v>
      </c>
    </row>
    <row r="103" spans="1:13" ht="13.2" x14ac:dyDescent="0.25">
      <c r="A103" s="27" t="s">
        <v>337</v>
      </c>
      <c r="B103" s="29"/>
      <c r="C103" s="29"/>
      <c r="D103" s="29">
        <v>0</v>
      </c>
      <c r="E103" s="29"/>
      <c r="F103" s="29">
        <v>484081</v>
      </c>
      <c r="G103" s="29">
        <v>0</v>
      </c>
      <c r="H103" s="29">
        <v>0</v>
      </c>
      <c r="I103" s="29">
        <v>0</v>
      </c>
      <c r="J103" s="29">
        <v>1680143</v>
      </c>
      <c r="K103" s="24" t="s">
        <v>10</v>
      </c>
      <c r="L103" s="25" t="e">
        <f>IF(#REF!="","",SUM(I103:K103))</f>
        <v>#REF!</v>
      </c>
      <c r="M103" s="31" t="e">
        <f>L104</f>
        <v>#REF!</v>
      </c>
    </row>
    <row r="104" spans="1:13" ht="13.2" x14ac:dyDescent="0.25">
      <c r="A104" s="27" t="s">
        <v>338</v>
      </c>
      <c r="B104" s="29">
        <v>1082611</v>
      </c>
      <c r="C104" s="29">
        <v>586859</v>
      </c>
      <c r="D104" s="29">
        <v>0</v>
      </c>
      <c r="E104" s="29">
        <v>10673</v>
      </c>
      <c r="F104" s="29">
        <v>484081</v>
      </c>
      <c r="G104" s="29">
        <v>0</v>
      </c>
      <c r="H104" s="29">
        <v>0</v>
      </c>
      <c r="I104" s="29">
        <v>1680143</v>
      </c>
      <c r="J104" s="29" t="s">
        <v>0</v>
      </c>
      <c r="K104" s="24">
        <v>82419</v>
      </c>
      <c r="L104" s="25" t="e">
        <f>IF(#REF!="","",SUM(I104:K104))</f>
        <v>#REF!</v>
      </c>
      <c r="M104" s="32" t="s">
        <v>0</v>
      </c>
    </row>
    <row r="105" spans="1:13" ht="13.2" x14ac:dyDescent="0.25">
      <c r="A105" s="27" t="s">
        <v>339</v>
      </c>
      <c r="B105" s="29"/>
      <c r="C105" s="29"/>
      <c r="D105" s="29">
        <v>0</v>
      </c>
      <c r="E105" s="29"/>
      <c r="F105" s="29">
        <v>484081</v>
      </c>
      <c r="G105" s="29">
        <v>0</v>
      </c>
      <c r="H105" s="29">
        <v>0</v>
      </c>
      <c r="I105" s="29">
        <v>0</v>
      </c>
      <c r="J105" s="29">
        <v>233967</v>
      </c>
      <c r="K105" s="24" t="s">
        <v>10</v>
      </c>
      <c r="L105" s="25" t="e">
        <f>IF(#REF!="","",SUM(I105:K105))</f>
        <v>#REF!</v>
      </c>
      <c r="M105" s="31" t="e">
        <f>L106</f>
        <v>#REF!</v>
      </c>
    </row>
    <row r="106" spans="1:13" ht="13.2" x14ac:dyDescent="0.25">
      <c r="A106" s="27" t="s">
        <v>340</v>
      </c>
      <c r="B106" s="29">
        <v>223669</v>
      </c>
      <c r="C106" s="29">
        <v>0</v>
      </c>
      <c r="D106" s="29">
        <v>0</v>
      </c>
      <c r="E106" s="29">
        <v>10298</v>
      </c>
      <c r="F106" s="29">
        <v>484081</v>
      </c>
      <c r="G106" s="29">
        <v>0</v>
      </c>
      <c r="H106" s="29">
        <v>0</v>
      </c>
      <c r="I106" s="29">
        <v>233967</v>
      </c>
      <c r="J106" s="29" t="s">
        <v>0</v>
      </c>
      <c r="K106" s="24">
        <v>17442</v>
      </c>
      <c r="L106" s="25" t="e">
        <f>IF(#REF!="","",SUM(I106:K106))</f>
        <v>#REF!</v>
      </c>
      <c r="M106" s="32" t="s">
        <v>0</v>
      </c>
    </row>
    <row r="107" spans="1:13" ht="13.2" x14ac:dyDescent="0.25">
      <c r="A107" s="27" t="s">
        <v>341</v>
      </c>
      <c r="B107" s="29"/>
      <c r="C107" s="29"/>
      <c r="D107" s="29">
        <v>0</v>
      </c>
      <c r="E107" s="29"/>
      <c r="F107" s="29">
        <v>484081</v>
      </c>
      <c r="G107" s="29">
        <v>0</v>
      </c>
      <c r="H107" s="29">
        <v>0</v>
      </c>
      <c r="I107" s="29">
        <v>0</v>
      </c>
      <c r="J107" s="29">
        <v>1541215</v>
      </c>
      <c r="K107" s="24" t="s">
        <v>10</v>
      </c>
      <c r="L107" s="25" t="e">
        <f>IF(#REF!="","",SUM(I107:K107))</f>
        <v>#REF!</v>
      </c>
      <c r="M107" s="31" t="e">
        <f>L108</f>
        <v>#REF!</v>
      </c>
    </row>
    <row r="108" spans="1:13" ht="13.2" x14ac:dyDescent="0.25">
      <c r="A108" s="27" t="s">
        <v>342</v>
      </c>
      <c r="B108" s="29">
        <v>1418607</v>
      </c>
      <c r="C108" s="29">
        <v>110979</v>
      </c>
      <c r="D108" s="29">
        <v>0</v>
      </c>
      <c r="E108" s="29">
        <v>11629</v>
      </c>
      <c r="F108" s="29">
        <v>484081</v>
      </c>
      <c r="G108" s="29">
        <v>0</v>
      </c>
      <c r="H108" s="29">
        <v>0</v>
      </c>
      <c r="I108" s="29">
        <v>1541215</v>
      </c>
      <c r="J108" s="29" t="s">
        <v>0</v>
      </c>
      <c r="K108" s="24">
        <v>68443</v>
      </c>
      <c r="L108" s="25" t="e">
        <f>IF(#REF!="","",SUM(I108:K108))</f>
        <v>#REF!</v>
      </c>
      <c r="M108" s="32" t="s">
        <v>0</v>
      </c>
    </row>
    <row r="109" spans="1:13" ht="13.2" x14ac:dyDescent="0.25">
      <c r="A109" s="27" t="s">
        <v>343</v>
      </c>
      <c r="B109" s="29"/>
      <c r="C109" s="29"/>
      <c r="D109" s="29">
        <v>0</v>
      </c>
      <c r="E109" s="29"/>
      <c r="F109" s="29">
        <v>484081</v>
      </c>
      <c r="G109" s="29">
        <v>0</v>
      </c>
      <c r="H109" s="29">
        <v>0</v>
      </c>
      <c r="I109" s="29">
        <v>0</v>
      </c>
      <c r="J109" s="29">
        <v>1350323</v>
      </c>
      <c r="K109" s="24" t="s">
        <v>10</v>
      </c>
      <c r="L109" s="25" t="e">
        <f>IF(#REF!="","",SUM(I109:K109))</f>
        <v>#REF!</v>
      </c>
      <c r="M109" s="31" t="e">
        <f>L110</f>
        <v>#REF!</v>
      </c>
    </row>
    <row r="110" spans="1:13" ht="13.2" x14ac:dyDescent="0.25">
      <c r="A110" s="27" t="s">
        <v>344</v>
      </c>
      <c r="B110" s="29">
        <v>1338473</v>
      </c>
      <c r="C110" s="29">
        <v>0</v>
      </c>
      <c r="D110" s="29">
        <v>0</v>
      </c>
      <c r="E110" s="29">
        <v>11850</v>
      </c>
      <c r="F110" s="29">
        <v>484081</v>
      </c>
      <c r="G110" s="29">
        <v>0</v>
      </c>
      <c r="H110" s="29">
        <v>0</v>
      </c>
      <c r="I110" s="29">
        <v>1350323</v>
      </c>
      <c r="J110" s="29" t="s">
        <v>0</v>
      </c>
      <c r="K110" s="24">
        <v>79961</v>
      </c>
      <c r="L110" s="25" t="e">
        <f>IF(#REF!="","",SUM(I110:K110))</f>
        <v>#REF!</v>
      </c>
      <c r="M110" s="32" t="s">
        <v>0</v>
      </c>
    </row>
    <row r="111" spans="1:13" ht="13.2" x14ac:dyDescent="0.25">
      <c r="A111" s="27" t="s">
        <v>345</v>
      </c>
      <c r="B111" s="29"/>
      <c r="C111" s="29"/>
      <c r="D111" s="29">
        <v>0</v>
      </c>
      <c r="E111" s="29"/>
      <c r="F111" s="29">
        <v>484081</v>
      </c>
      <c r="G111" s="29">
        <v>0</v>
      </c>
      <c r="H111" s="29">
        <v>0</v>
      </c>
      <c r="I111" s="29">
        <v>0</v>
      </c>
      <c r="J111" s="29">
        <v>2521094</v>
      </c>
      <c r="K111" s="24" t="s">
        <v>10</v>
      </c>
      <c r="L111" s="25" t="e">
        <f>IF(#REF!="","",SUM(I111:K111))</f>
        <v>#REF!</v>
      </c>
      <c r="M111" s="31" t="e">
        <f>L112+L113+L114+L115</f>
        <v>#REF!</v>
      </c>
    </row>
    <row r="112" spans="1:13" ht="13.2" x14ac:dyDescent="0.25">
      <c r="A112" s="27" t="s">
        <v>346</v>
      </c>
      <c r="B112" s="29">
        <v>628425</v>
      </c>
      <c r="C112" s="29">
        <v>27745</v>
      </c>
      <c r="D112" s="29">
        <v>0</v>
      </c>
      <c r="E112" s="29">
        <v>10464</v>
      </c>
      <c r="F112" s="29">
        <v>484081</v>
      </c>
      <c r="G112" s="29">
        <v>0</v>
      </c>
      <c r="H112" s="29">
        <v>0</v>
      </c>
      <c r="I112" s="29">
        <v>666634</v>
      </c>
      <c r="J112" s="29" t="s">
        <v>0</v>
      </c>
      <c r="K112" s="24">
        <v>46709</v>
      </c>
      <c r="L112" s="25" t="e">
        <f>IF(#REF!="","",SUM(I112:K112))</f>
        <v>#REF!</v>
      </c>
      <c r="M112" s="32" t="s">
        <v>0</v>
      </c>
    </row>
    <row r="113" spans="1:13" ht="13.2" x14ac:dyDescent="0.25">
      <c r="A113" s="36" t="s">
        <v>347</v>
      </c>
      <c r="B113" s="29">
        <v>502550</v>
      </c>
      <c r="C113" s="29">
        <v>62844</v>
      </c>
      <c r="D113" s="29">
        <v>0</v>
      </c>
      <c r="E113" s="29">
        <v>10494</v>
      </c>
      <c r="F113" s="29">
        <v>484081</v>
      </c>
      <c r="G113" s="29">
        <v>0</v>
      </c>
      <c r="H113" s="29">
        <v>0</v>
      </c>
      <c r="I113" s="29">
        <v>575888</v>
      </c>
      <c r="J113" s="29" t="s">
        <v>0</v>
      </c>
      <c r="K113" s="24">
        <v>32306</v>
      </c>
      <c r="L113" s="25" t="e">
        <f>IF(#REF!="","",SUM(I113:K113))</f>
        <v>#REF!</v>
      </c>
      <c r="M113" s="32" t="s">
        <v>0</v>
      </c>
    </row>
    <row r="114" spans="1:13" ht="13.2" x14ac:dyDescent="0.25">
      <c r="A114" s="27" t="s">
        <v>348</v>
      </c>
      <c r="B114" s="29">
        <v>635864</v>
      </c>
      <c r="C114" s="29">
        <v>38101</v>
      </c>
      <c r="D114" s="29">
        <v>0</v>
      </c>
      <c r="E114" s="29">
        <v>10801</v>
      </c>
      <c r="F114" s="29">
        <v>484081</v>
      </c>
      <c r="G114" s="29">
        <v>0</v>
      </c>
      <c r="H114" s="29">
        <v>0</v>
      </c>
      <c r="I114" s="29">
        <v>684766</v>
      </c>
      <c r="J114" s="29" t="s">
        <v>0</v>
      </c>
      <c r="K114" s="24">
        <v>46337</v>
      </c>
      <c r="L114" s="25" t="e">
        <f>IF(#REF!="","",SUM(I114:K114))</f>
        <v>#REF!</v>
      </c>
      <c r="M114" s="32" t="s">
        <v>0</v>
      </c>
    </row>
    <row r="115" spans="1:13" ht="13.2" x14ac:dyDescent="0.25">
      <c r="A115" s="27" t="s">
        <v>349</v>
      </c>
      <c r="B115" s="29">
        <v>555549</v>
      </c>
      <c r="C115" s="29">
        <v>27745</v>
      </c>
      <c r="D115" s="29">
        <v>0</v>
      </c>
      <c r="E115" s="29">
        <v>10512</v>
      </c>
      <c r="F115" s="29">
        <v>484081</v>
      </c>
      <c r="G115" s="29">
        <v>0</v>
      </c>
      <c r="H115" s="29">
        <v>0</v>
      </c>
      <c r="I115" s="29">
        <v>593806</v>
      </c>
      <c r="J115" s="29" t="s">
        <v>0</v>
      </c>
      <c r="K115" s="24">
        <v>35249</v>
      </c>
      <c r="L115" s="25" t="e">
        <f>IF(#REF!="","",SUM(I115:K115))</f>
        <v>#REF!</v>
      </c>
      <c r="M115" s="32" t="s">
        <v>0</v>
      </c>
    </row>
    <row r="116" spans="1:13" ht="13.2" x14ac:dyDescent="0.25">
      <c r="A116" s="27" t="s">
        <v>350</v>
      </c>
      <c r="B116" s="29"/>
      <c r="C116" s="29"/>
      <c r="D116" s="29">
        <v>0</v>
      </c>
      <c r="E116" s="29"/>
      <c r="F116" s="29">
        <v>484081</v>
      </c>
      <c r="G116" s="29">
        <v>0</v>
      </c>
      <c r="H116" s="29">
        <v>0</v>
      </c>
      <c r="I116" s="29">
        <v>0</v>
      </c>
      <c r="J116" s="29">
        <v>1733166</v>
      </c>
      <c r="K116" s="24" t="s">
        <v>10</v>
      </c>
      <c r="L116" s="25" t="e">
        <f>IF(#REF!="","",SUM(I116:K116))</f>
        <v>#REF!</v>
      </c>
      <c r="M116" s="31" t="e">
        <f>L117+L118</f>
        <v>#REF!</v>
      </c>
    </row>
    <row r="117" spans="1:13" ht="13.2" x14ac:dyDescent="0.25">
      <c r="A117" s="36" t="s">
        <v>351</v>
      </c>
      <c r="B117" s="29">
        <v>873040</v>
      </c>
      <c r="C117" s="29">
        <v>110979</v>
      </c>
      <c r="D117" s="29">
        <v>0</v>
      </c>
      <c r="E117" s="29">
        <v>11263</v>
      </c>
      <c r="F117" s="29">
        <v>484081</v>
      </c>
      <c r="G117" s="29">
        <v>0</v>
      </c>
      <c r="H117" s="29">
        <v>0</v>
      </c>
      <c r="I117" s="29">
        <v>995282</v>
      </c>
      <c r="J117" s="29" t="s">
        <v>0</v>
      </c>
      <c r="K117" s="24">
        <v>116236</v>
      </c>
      <c r="L117" s="25" t="e">
        <f>IF(#REF!="","",SUM(I117:K117))</f>
        <v>#REF!</v>
      </c>
      <c r="M117" s="32" t="s">
        <v>0</v>
      </c>
    </row>
    <row r="118" spans="1:13" ht="13.2" x14ac:dyDescent="0.25">
      <c r="A118" s="36" t="s">
        <v>352</v>
      </c>
      <c r="B118" s="29">
        <v>713027</v>
      </c>
      <c r="C118" s="29">
        <v>13963</v>
      </c>
      <c r="D118" s="29">
        <v>0</v>
      </c>
      <c r="E118" s="29">
        <v>10894</v>
      </c>
      <c r="F118" s="29">
        <v>484081</v>
      </c>
      <c r="G118" s="29">
        <v>0</v>
      </c>
      <c r="H118" s="29">
        <v>0</v>
      </c>
      <c r="I118" s="29">
        <v>737884</v>
      </c>
      <c r="J118" s="29"/>
      <c r="K118" s="24">
        <v>34356</v>
      </c>
      <c r="L118" s="25" t="e">
        <f>IF(#REF!="","",SUM(I118:K118))</f>
        <v>#REF!</v>
      </c>
      <c r="M118" s="32"/>
    </row>
    <row r="119" spans="1:13" ht="13.2" x14ac:dyDescent="0.25">
      <c r="A119" s="27" t="s">
        <v>353</v>
      </c>
      <c r="B119" s="29"/>
      <c r="C119" s="29"/>
      <c r="D119" s="29">
        <v>0</v>
      </c>
      <c r="E119" s="29"/>
      <c r="F119" s="29">
        <v>484081</v>
      </c>
      <c r="G119" s="29">
        <v>0</v>
      </c>
      <c r="H119" s="29">
        <v>0</v>
      </c>
      <c r="I119" s="29">
        <v>0</v>
      </c>
      <c r="J119" s="29">
        <v>569348</v>
      </c>
      <c r="K119" s="24" t="s">
        <v>10</v>
      </c>
      <c r="L119" s="25" t="e">
        <f>IF(#REF!="","",SUM(I119:K119))</f>
        <v>#REF!</v>
      </c>
      <c r="M119" s="31" t="e">
        <f>L120</f>
        <v>#REF!</v>
      </c>
    </row>
    <row r="120" spans="1:13" ht="13.2" x14ac:dyDescent="0.25">
      <c r="A120" s="27" t="s">
        <v>122</v>
      </c>
      <c r="B120" s="29">
        <v>559027</v>
      </c>
      <c r="C120" s="29">
        <v>0</v>
      </c>
      <c r="D120" s="29">
        <v>0</v>
      </c>
      <c r="E120" s="29">
        <v>10321</v>
      </c>
      <c r="F120" s="29">
        <v>484081</v>
      </c>
      <c r="G120" s="29">
        <v>0</v>
      </c>
      <c r="H120" s="29">
        <v>0</v>
      </c>
      <c r="I120" s="29">
        <v>569348</v>
      </c>
      <c r="J120" s="29" t="s">
        <v>0</v>
      </c>
      <c r="K120" s="24">
        <v>81254</v>
      </c>
      <c r="L120" s="25" t="e">
        <f>IF(#REF!="","",SUM(I120:K120))</f>
        <v>#REF!</v>
      </c>
      <c r="M120" s="32" t="s">
        <v>0</v>
      </c>
    </row>
    <row r="121" spans="1:13" ht="13.2" x14ac:dyDescent="0.25">
      <c r="A121" s="27" t="s">
        <v>354</v>
      </c>
      <c r="B121" s="29"/>
      <c r="C121" s="29"/>
      <c r="D121" s="29">
        <v>0</v>
      </c>
      <c r="E121" s="29"/>
      <c r="F121" s="29">
        <v>484081</v>
      </c>
      <c r="G121" s="29">
        <v>0</v>
      </c>
      <c r="H121" s="29">
        <v>0</v>
      </c>
      <c r="I121" s="29">
        <v>0</v>
      </c>
      <c r="J121" s="29">
        <v>1109898</v>
      </c>
      <c r="K121" s="24" t="s">
        <v>10</v>
      </c>
      <c r="L121" s="25" t="e">
        <f>IF(#REF!="","",SUM(I121:K121))</f>
        <v>#REF!</v>
      </c>
      <c r="M121" s="31" t="e">
        <f>L122</f>
        <v>#REF!</v>
      </c>
    </row>
    <row r="122" spans="1:13" ht="13.2" x14ac:dyDescent="0.25">
      <c r="A122" s="27" t="s">
        <v>355</v>
      </c>
      <c r="B122" s="29">
        <v>1098521</v>
      </c>
      <c r="C122" s="29">
        <v>0</v>
      </c>
      <c r="D122" s="29">
        <v>0</v>
      </c>
      <c r="E122" s="29">
        <v>11377</v>
      </c>
      <c r="F122" s="29">
        <v>484081</v>
      </c>
      <c r="G122" s="29">
        <v>0</v>
      </c>
      <c r="H122" s="29">
        <v>0</v>
      </c>
      <c r="I122" s="29">
        <v>1109898</v>
      </c>
      <c r="J122" s="29" t="s">
        <v>0</v>
      </c>
      <c r="K122" s="24">
        <v>52891</v>
      </c>
      <c r="L122" s="25" t="e">
        <f>IF(#REF!="","",SUM(I122:K122))</f>
        <v>#REF!</v>
      </c>
      <c r="M122" s="32" t="s">
        <v>0</v>
      </c>
    </row>
    <row r="123" spans="1:13" ht="13.2" x14ac:dyDescent="0.25">
      <c r="A123" s="27" t="s">
        <v>356</v>
      </c>
      <c r="B123" s="29"/>
      <c r="C123" s="29"/>
      <c r="D123" s="29">
        <v>0</v>
      </c>
      <c r="E123" s="29"/>
      <c r="F123" s="29">
        <v>484081</v>
      </c>
      <c r="G123" s="29">
        <v>0</v>
      </c>
      <c r="H123" s="29">
        <v>0</v>
      </c>
      <c r="I123" s="29">
        <v>0</v>
      </c>
      <c r="J123" s="29">
        <v>3702214</v>
      </c>
      <c r="K123" s="24" t="s">
        <v>10</v>
      </c>
      <c r="L123" s="25" t="e">
        <f>IF(#REF!="","",SUM(I123:K123))</f>
        <v>#REF!</v>
      </c>
      <c r="M123" s="31" t="e">
        <f>L124+L125+L126</f>
        <v>#REF!</v>
      </c>
    </row>
    <row r="124" spans="1:13" ht="13.2" x14ac:dyDescent="0.25">
      <c r="A124" s="27" t="s">
        <v>126</v>
      </c>
      <c r="B124" s="29">
        <v>646188</v>
      </c>
      <c r="C124" s="29">
        <v>77136</v>
      </c>
      <c r="D124" s="29">
        <v>0</v>
      </c>
      <c r="E124" s="29">
        <v>10661</v>
      </c>
      <c r="F124" s="29">
        <v>484081</v>
      </c>
      <c r="G124" s="29">
        <v>0</v>
      </c>
      <c r="H124" s="29">
        <v>0</v>
      </c>
      <c r="I124" s="29">
        <v>733985</v>
      </c>
      <c r="J124" s="29"/>
      <c r="K124" s="24"/>
      <c r="L124" s="25" t="e">
        <f>IF(#REF!="","",SUM(I124:K124))</f>
        <v>#REF!</v>
      </c>
      <c r="M124" s="31"/>
    </row>
    <row r="125" spans="1:13" ht="13.2" x14ac:dyDescent="0.25">
      <c r="A125" s="27" t="s">
        <v>127</v>
      </c>
      <c r="B125" s="29">
        <v>554596</v>
      </c>
      <c r="C125" s="29">
        <v>91558</v>
      </c>
      <c r="D125" s="29">
        <v>0</v>
      </c>
      <c r="E125" s="29">
        <v>10654</v>
      </c>
      <c r="F125" s="29">
        <v>484081</v>
      </c>
      <c r="G125" s="29">
        <v>0</v>
      </c>
      <c r="H125" s="29">
        <v>0</v>
      </c>
      <c r="I125" s="29">
        <v>656808</v>
      </c>
      <c r="J125" s="29"/>
      <c r="K125" s="24"/>
      <c r="L125" s="25" t="e">
        <f>IF(#REF!="","",SUM(I125:K125))</f>
        <v>#REF!</v>
      </c>
      <c r="M125" s="31"/>
    </row>
    <row r="126" spans="1:13" ht="13.2" x14ac:dyDescent="0.25">
      <c r="A126" s="27" t="s">
        <v>357</v>
      </c>
      <c r="B126" s="29">
        <v>1772949</v>
      </c>
      <c r="C126" s="29">
        <v>527151</v>
      </c>
      <c r="D126" s="29">
        <v>0</v>
      </c>
      <c r="E126" s="29">
        <v>11321</v>
      </c>
      <c r="F126" s="29">
        <v>484081</v>
      </c>
      <c r="G126" s="29">
        <v>0</v>
      </c>
      <c r="H126" s="29">
        <v>0</v>
      </c>
      <c r="I126" s="29">
        <v>2311421</v>
      </c>
      <c r="J126" s="29" t="s">
        <v>0</v>
      </c>
      <c r="K126" s="24">
        <v>113450</v>
      </c>
      <c r="L126" s="25" t="e">
        <f>IF(#REF!="","",SUM(I126:K126))</f>
        <v>#REF!</v>
      </c>
      <c r="M126" s="32" t="s">
        <v>0</v>
      </c>
    </row>
    <row r="127" spans="1:13" ht="13.2" x14ac:dyDescent="0.25">
      <c r="A127" s="27" t="s">
        <v>358</v>
      </c>
      <c r="B127" s="29"/>
      <c r="C127" s="29"/>
      <c r="D127" s="29">
        <v>0</v>
      </c>
      <c r="E127" s="29"/>
      <c r="F127" s="29">
        <v>484081</v>
      </c>
      <c r="G127" s="29">
        <v>0</v>
      </c>
      <c r="H127" s="29">
        <v>0</v>
      </c>
      <c r="I127" s="29">
        <v>0</v>
      </c>
      <c r="J127" s="29">
        <v>1260275</v>
      </c>
      <c r="K127" s="24" t="s">
        <v>10</v>
      </c>
      <c r="L127" s="25" t="e">
        <f>IF(#REF!="","",SUM(I127:K127))</f>
        <v>#REF!</v>
      </c>
      <c r="M127" s="31" t="e">
        <f>L128+L129</f>
        <v>#REF!</v>
      </c>
    </row>
    <row r="128" spans="1:13" ht="13.2" x14ac:dyDescent="0.25">
      <c r="A128" s="27" t="s">
        <v>359</v>
      </c>
      <c r="B128" s="29">
        <v>450087</v>
      </c>
      <c r="C128" s="29">
        <v>0</v>
      </c>
      <c r="D128" s="29">
        <v>0</v>
      </c>
      <c r="E128" s="29">
        <v>10384</v>
      </c>
      <c r="F128" s="29">
        <v>484081</v>
      </c>
      <c r="G128" s="29">
        <v>0</v>
      </c>
      <c r="H128" s="29">
        <v>0</v>
      </c>
      <c r="I128" s="29">
        <v>460471</v>
      </c>
      <c r="J128" s="29" t="s">
        <v>0</v>
      </c>
      <c r="K128" s="24">
        <v>26511</v>
      </c>
      <c r="L128" s="25" t="e">
        <f>IF(#REF!="","",SUM(I128:K128))</f>
        <v>#REF!</v>
      </c>
      <c r="M128" s="32" t="s">
        <v>0</v>
      </c>
    </row>
    <row r="129" spans="1:13" ht="13.2" x14ac:dyDescent="0.25">
      <c r="A129" s="27" t="s">
        <v>360</v>
      </c>
      <c r="B129" s="29">
        <v>705707</v>
      </c>
      <c r="C129" s="29">
        <v>83234</v>
      </c>
      <c r="D129" s="29">
        <v>0</v>
      </c>
      <c r="E129" s="29">
        <v>10863</v>
      </c>
      <c r="F129" s="29">
        <v>484081</v>
      </c>
      <c r="G129" s="29">
        <v>0</v>
      </c>
      <c r="H129" s="29">
        <v>0</v>
      </c>
      <c r="I129" s="29">
        <v>799804</v>
      </c>
      <c r="J129" s="29" t="s">
        <v>0</v>
      </c>
      <c r="K129" s="24">
        <v>52634</v>
      </c>
      <c r="L129" s="25" t="e">
        <f>IF(#REF!="","",SUM(I129:K129))</f>
        <v>#REF!</v>
      </c>
      <c r="M129" s="32" t="s">
        <v>0</v>
      </c>
    </row>
    <row r="130" spans="1:13" ht="13.2" x14ac:dyDescent="0.25">
      <c r="A130" s="27" t="s">
        <v>361</v>
      </c>
      <c r="B130" s="29"/>
      <c r="C130" s="29"/>
      <c r="D130" s="29">
        <v>0</v>
      </c>
      <c r="E130" s="29"/>
      <c r="F130" s="29">
        <v>484081</v>
      </c>
      <c r="G130" s="29">
        <v>0</v>
      </c>
      <c r="H130" s="29">
        <v>0</v>
      </c>
      <c r="I130" s="29">
        <v>0</v>
      </c>
      <c r="J130" s="29">
        <v>4760926</v>
      </c>
      <c r="K130" s="24" t="s">
        <v>10</v>
      </c>
      <c r="L130" s="25" t="e">
        <f>IF(#REF!="","",SUM(I130:K130))</f>
        <v>#REF!</v>
      </c>
      <c r="M130" s="31" t="e">
        <f>L131+L132+L133</f>
        <v>#REF!</v>
      </c>
    </row>
    <row r="131" spans="1:13" ht="13.2" x14ac:dyDescent="0.25">
      <c r="A131" s="27" t="s">
        <v>362</v>
      </c>
      <c r="B131" s="29">
        <v>879980</v>
      </c>
      <c r="C131" s="29">
        <v>83234</v>
      </c>
      <c r="D131" s="29">
        <v>0</v>
      </c>
      <c r="E131" s="29">
        <v>11064</v>
      </c>
      <c r="F131" s="29">
        <v>484081</v>
      </c>
      <c r="G131" s="29">
        <v>0</v>
      </c>
      <c r="H131" s="29">
        <v>0</v>
      </c>
      <c r="I131" s="29">
        <v>974278</v>
      </c>
      <c r="J131" s="29" t="s">
        <v>0</v>
      </c>
      <c r="K131" s="24">
        <v>62667</v>
      </c>
      <c r="L131" s="25" t="e">
        <f>IF(#REF!="","",SUM(I131:K131))</f>
        <v>#REF!</v>
      </c>
      <c r="M131" s="32" t="s">
        <v>0</v>
      </c>
    </row>
    <row r="132" spans="1:13" ht="13.2" x14ac:dyDescent="0.25">
      <c r="A132" s="27" t="s">
        <v>363</v>
      </c>
      <c r="B132" s="29">
        <v>1237185</v>
      </c>
      <c r="C132" s="29">
        <v>166469</v>
      </c>
      <c r="D132" s="29">
        <v>0</v>
      </c>
      <c r="E132" s="29">
        <v>11542</v>
      </c>
      <c r="F132" s="29">
        <v>484081</v>
      </c>
      <c r="G132" s="29">
        <v>0</v>
      </c>
      <c r="H132" s="29">
        <v>0</v>
      </c>
      <c r="I132" s="29">
        <v>1415196</v>
      </c>
      <c r="J132" s="29" t="s">
        <v>0</v>
      </c>
      <c r="K132" s="24">
        <v>74827</v>
      </c>
      <c r="L132" s="25" t="e">
        <f>IF(#REF!="","",SUM(I132:K132))</f>
        <v>#REF!</v>
      </c>
      <c r="M132" s="32" t="s">
        <v>0</v>
      </c>
    </row>
    <row r="133" spans="1:13" ht="13.2" x14ac:dyDescent="0.25">
      <c r="A133" s="27" t="s">
        <v>364</v>
      </c>
      <c r="B133" s="29">
        <v>2136882</v>
      </c>
      <c r="C133" s="29">
        <v>221958</v>
      </c>
      <c r="D133" s="29">
        <v>0</v>
      </c>
      <c r="E133" s="29">
        <v>12612</v>
      </c>
      <c r="F133" s="29">
        <v>484081</v>
      </c>
      <c r="G133" s="29">
        <v>0</v>
      </c>
      <c r="H133" s="29">
        <v>0</v>
      </c>
      <c r="I133" s="29">
        <v>2371452</v>
      </c>
      <c r="J133" s="29" t="s">
        <v>0</v>
      </c>
      <c r="K133" s="24">
        <v>155624</v>
      </c>
      <c r="L133" s="25" t="e">
        <f>IF(#REF!="","",SUM(I133:K133))</f>
        <v>#REF!</v>
      </c>
      <c r="M133" s="32" t="s">
        <v>0</v>
      </c>
    </row>
    <row r="134" spans="1:13" ht="13.2" x14ac:dyDescent="0.25">
      <c r="A134" s="27" t="s">
        <v>365</v>
      </c>
      <c r="B134" s="29"/>
      <c r="C134" s="29"/>
      <c r="D134" s="29">
        <v>0</v>
      </c>
      <c r="E134" s="29"/>
      <c r="F134" s="29">
        <v>484081</v>
      </c>
      <c r="G134" s="29">
        <v>0</v>
      </c>
      <c r="H134" s="29">
        <v>0</v>
      </c>
      <c r="I134" s="29">
        <v>0</v>
      </c>
      <c r="J134" s="29">
        <v>2464374</v>
      </c>
      <c r="K134" s="24" t="s">
        <v>10</v>
      </c>
      <c r="L134" s="25" t="e">
        <f>IF(#REF!="","",SUM(I134:K134))</f>
        <v>#REF!</v>
      </c>
      <c r="M134" s="31" t="e">
        <f>L135</f>
        <v>#REF!</v>
      </c>
    </row>
    <row r="135" spans="1:13" ht="13.2" x14ac:dyDescent="0.25">
      <c r="A135" s="27" t="s">
        <v>366</v>
      </c>
      <c r="B135" s="29">
        <v>2314298</v>
      </c>
      <c r="C135" s="29">
        <v>137051</v>
      </c>
      <c r="D135" s="29">
        <v>0</v>
      </c>
      <c r="E135" s="29">
        <v>13025</v>
      </c>
      <c r="F135" s="29">
        <v>484081</v>
      </c>
      <c r="G135" s="29">
        <v>0</v>
      </c>
      <c r="H135" s="29">
        <v>0</v>
      </c>
      <c r="I135" s="29">
        <v>2464374</v>
      </c>
      <c r="J135" s="29" t="s">
        <v>0</v>
      </c>
      <c r="K135" s="24">
        <v>217637</v>
      </c>
      <c r="L135" s="25" t="e">
        <f>IF(#REF!="","",SUM(I135:K135))</f>
        <v>#REF!</v>
      </c>
      <c r="M135" s="32" t="s">
        <v>0</v>
      </c>
    </row>
    <row r="136" spans="1:13" ht="13.2" x14ac:dyDescent="0.25">
      <c r="A136" s="27" t="s">
        <v>367</v>
      </c>
      <c r="B136" s="29"/>
      <c r="C136" s="29"/>
      <c r="D136" s="29">
        <v>0</v>
      </c>
      <c r="E136" s="29"/>
      <c r="F136" s="29">
        <v>484081</v>
      </c>
      <c r="G136" s="29">
        <v>0</v>
      </c>
      <c r="H136" s="29">
        <v>0</v>
      </c>
      <c r="I136" s="29">
        <v>0</v>
      </c>
      <c r="J136" s="29">
        <v>1097931</v>
      </c>
      <c r="K136" s="24" t="s">
        <v>10</v>
      </c>
      <c r="L136" s="25" t="e">
        <f>IF(#REF!="","",SUM(I136:K136))</f>
        <v>#REF!</v>
      </c>
      <c r="M136" s="31" t="e">
        <f>L137</f>
        <v>#REF!</v>
      </c>
    </row>
    <row r="137" spans="1:13" ht="13.2" x14ac:dyDescent="0.25">
      <c r="A137" s="27" t="s">
        <v>368</v>
      </c>
      <c r="B137" s="29">
        <v>864916</v>
      </c>
      <c r="C137" s="29">
        <v>221958</v>
      </c>
      <c r="D137" s="29">
        <v>0</v>
      </c>
      <c r="E137" s="29">
        <v>11057</v>
      </c>
      <c r="F137" s="29">
        <v>484081</v>
      </c>
      <c r="G137" s="29">
        <v>0</v>
      </c>
      <c r="H137" s="29">
        <v>0</v>
      </c>
      <c r="I137" s="29">
        <v>1097931</v>
      </c>
      <c r="J137" s="29" t="s">
        <v>0</v>
      </c>
      <c r="K137" s="24">
        <v>114747</v>
      </c>
      <c r="L137" s="25" t="e">
        <f>IF(#REF!="","",SUM(I137:K137))</f>
        <v>#REF!</v>
      </c>
      <c r="M137" s="32" t="s">
        <v>0</v>
      </c>
    </row>
    <row r="138" spans="1:13" ht="13.2" x14ac:dyDescent="0.25">
      <c r="A138" s="27" t="s">
        <v>369</v>
      </c>
      <c r="B138" s="29"/>
      <c r="C138" s="29"/>
      <c r="D138" s="29">
        <v>0</v>
      </c>
      <c r="E138" s="29"/>
      <c r="F138" s="29">
        <v>484081</v>
      </c>
      <c r="G138" s="29">
        <v>0</v>
      </c>
      <c r="H138" s="29">
        <v>0</v>
      </c>
      <c r="I138" s="29">
        <v>0</v>
      </c>
      <c r="J138" s="29">
        <v>1458309</v>
      </c>
      <c r="K138" s="24" t="s">
        <v>10</v>
      </c>
      <c r="L138" s="25" t="e">
        <f>IF(#REF!="","",SUM(I138:K138))</f>
        <v>#REF!</v>
      </c>
      <c r="M138" s="31" t="e">
        <f>L139+L140</f>
        <v>#REF!</v>
      </c>
    </row>
    <row r="139" spans="1:13" ht="13.2" x14ac:dyDescent="0.25">
      <c r="A139" s="27" t="s">
        <v>370</v>
      </c>
      <c r="B139" s="29">
        <v>481629</v>
      </c>
      <c r="C139" s="29">
        <v>27750</v>
      </c>
      <c r="D139" s="29">
        <v>0</v>
      </c>
      <c r="E139" s="29">
        <v>10649</v>
      </c>
      <c r="F139" s="29">
        <v>484081</v>
      </c>
      <c r="G139" s="29">
        <v>0</v>
      </c>
      <c r="H139" s="29">
        <v>0</v>
      </c>
      <c r="I139" s="29">
        <v>520028</v>
      </c>
      <c r="J139" s="29" t="s">
        <v>0</v>
      </c>
      <c r="K139" s="24">
        <v>37722</v>
      </c>
      <c r="L139" s="25" t="e">
        <f>IF(#REF!="","",SUM(I139:K139))</f>
        <v>#REF!</v>
      </c>
      <c r="M139" s="32" t="s">
        <v>0</v>
      </c>
    </row>
    <row r="140" spans="1:13" ht="13.2" x14ac:dyDescent="0.25">
      <c r="A140" s="27" t="s">
        <v>371</v>
      </c>
      <c r="B140" s="29">
        <v>733430</v>
      </c>
      <c r="C140" s="29">
        <v>194214</v>
      </c>
      <c r="D140" s="29">
        <v>0</v>
      </c>
      <c r="E140" s="29">
        <v>10637</v>
      </c>
      <c r="F140" s="29">
        <v>484081</v>
      </c>
      <c r="G140" s="29">
        <v>0</v>
      </c>
      <c r="H140" s="29">
        <v>0</v>
      </c>
      <c r="I140" s="29">
        <v>938281</v>
      </c>
      <c r="J140" s="29" t="s">
        <v>0</v>
      </c>
      <c r="K140" s="24">
        <v>52617</v>
      </c>
      <c r="L140" s="25" t="e">
        <f>IF(#REF!="","",SUM(I140:K140))</f>
        <v>#REF!</v>
      </c>
      <c r="M140" s="32" t="s">
        <v>0</v>
      </c>
    </row>
    <row r="141" spans="1:13" ht="13.2" x14ac:dyDescent="0.25">
      <c r="A141" s="27" t="s">
        <v>372</v>
      </c>
      <c r="B141" s="29"/>
      <c r="C141" s="29"/>
      <c r="D141" s="29">
        <v>0</v>
      </c>
      <c r="E141" s="29"/>
      <c r="F141" s="29">
        <v>484081</v>
      </c>
      <c r="G141" s="29">
        <v>0</v>
      </c>
      <c r="H141" s="29">
        <v>0</v>
      </c>
      <c r="I141" s="29">
        <v>0</v>
      </c>
      <c r="J141" s="29">
        <v>830898</v>
      </c>
      <c r="K141" s="24" t="s">
        <v>10</v>
      </c>
      <c r="L141" s="25" t="e">
        <f>IF(#REF!="","",SUM(I141:K141))</f>
        <v>#REF!</v>
      </c>
      <c r="M141" s="31" t="e">
        <f>L142</f>
        <v>#REF!</v>
      </c>
    </row>
    <row r="142" spans="1:13" ht="13.2" x14ac:dyDescent="0.25">
      <c r="A142" s="27" t="s">
        <v>373</v>
      </c>
      <c r="B142" s="29">
        <v>800734</v>
      </c>
      <c r="C142" s="29">
        <v>19421</v>
      </c>
      <c r="D142" s="29">
        <v>0</v>
      </c>
      <c r="E142" s="29">
        <v>10743</v>
      </c>
      <c r="F142" s="29">
        <v>484081</v>
      </c>
      <c r="G142" s="29">
        <v>0</v>
      </c>
      <c r="H142" s="29">
        <v>0</v>
      </c>
      <c r="I142" s="29">
        <v>830898</v>
      </c>
      <c r="J142" s="29" t="s">
        <v>0</v>
      </c>
      <c r="K142" s="24">
        <v>63735</v>
      </c>
      <c r="L142" s="25" t="e">
        <f>IF(#REF!="","",SUM(I142:K142))</f>
        <v>#REF!</v>
      </c>
      <c r="M142" s="32" t="s">
        <v>0</v>
      </c>
    </row>
    <row r="143" spans="1:13" ht="13.2" x14ac:dyDescent="0.25">
      <c r="A143" s="27" t="s">
        <v>374</v>
      </c>
      <c r="B143" s="29"/>
      <c r="C143" s="29"/>
      <c r="D143" s="29">
        <v>0</v>
      </c>
      <c r="E143" s="29"/>
      <c r="F143" s="29">
        <v>484081</v>
      </c>
      <c r="G143" s="29">
        <v>0</v>
      </c>
      <c r="H143" s="29">
        <v>0</v>
      </c>
      <c r="I143" s="29">
        <v>0</v>
      </c>
      <c r="J143" s="29">
        <v>2157254</v>
      </c>
      <c r="K143" s="24" t="s">
        <v>10</v>
      </c>
      <c r="L143" s="25" t="e">
        <f>IF(#REF!="","",SUM(I143:K143))</f>
        <v>#REF!</v>
      </c>
      <c r="M143" s="31" t="e">
        <f>L144+L145+L146</f>
        <v>#REF!</v>
      </c>
    </row>
    <row r="144" spans="1:13" ht="13.2" x14ac:dyDescent="0.25">
      <c r="A144" s="27" t="s">
        <v>375</v>
      </c>
      <c r="B144" s="29">
        <v>464433</v>
      </c>
      <c r="C144" s="29">
        <v>29962</v>
      </c>
      <c r="D144" s="29">
        <v>0</v>
      </c>
      <c r="E144" s="29">
        <v>10428</v>
      </c>
      <c r="F144" s="29">
        <v>484081</v>
      </c>
      <c r="G144" s="29">
        <v>0</v>
      </c>
      <c r="H144" s="29">
        <v>0</v>
      </c>
      <c r="I144" s="29">
        <v>504823</v>
      </c>
      <c r="J144" s="29" t="s">
        <v>0</v>
      </c>
      <c r="K144" s="24">
        <v>27383</v>
      </c>
      <c r="L144" s="25" t="e">
        <f>IF(#REF!="","",SUM(I144:K144))</f>
        <v>#REF!</v>
      </c>
      <c r="M144" s="32" t="s">
        <v>0</v>
      </c>
    </row>
    <row r="145" spans="1:13" ht="13.2" x14ac:dyDescent="0.25">
      <c r="A145" s="27" t="s">
        <v>147</v>
      </c>
      <c r="B145" s="29">
        <v>951506</v>
      </c>
      <c r="C145" s="29">
        <v>20789</v>
      </c>
      <c r="D145" s="29">
        <v>0</v>
      </c>
      <c r="E145" s="29">
        <v>10626</v>
      </c>
      <c r="F145" s="29">
        <v>484081</v>
      </c>
      <c r="G145" s="29">
        <v>0</v>
      </c>
      <c r="H145" s="29">
        <v>0</v>
      </c>
      <c r="I145" s="29">
        <v>982921</v>
      </c>
      <c r="J145" s="29" t="s">
        <v>0</v>
      </c>
      <c r="K145" s="24">
        <v>54353</v>
      </c>
      <c r="L145" s="25" t="e">
        <f>IF(#REF!="","",SUM(I145:K145))</f>
        <v>#REF!</v>
      </c>
      <c r="M145" s="32" t="s">
        <v>0</v>
      </c>
    </row>
    <row r="146" spans="1:13" ht="13.2" x14ac:dyDescent="0.25">
      <c r="A146" s="27" t="s">
        <v>376</v>
      </c>
      <c r="B146" s="29">
        <v>601717</v>
      </c>
      <c r="C146" s="29">
        <v>57134</v>
      </c>
      <c r="D146" s="29">
        <v>0</v>
      </c>
      <c r="E146" s="29">
        <v>10659</v>
      </c>
      <c r="F146" s="29">
        <v>484081</v>
      </c>
      <c r="G146" s="29">
        <v>0</v>
      </c>
      <c r="H146" s="29">
        <v>0</v>
      </c>
      <c r="I146" s="29">
        <v>669510</v>
      </c>
      <c r="J146" s="29" t="s">
        <v>0</v>
      </c>
      <c r="K146" s="24">
        <v>46649</v>
      </c>
      <c r="L146" s="25" t="e">
        <f>IF(#REF!="","",SUM(I146:K146))</f>
        <v>#REF!</v>
      </c>
      <c r="M146" s="32" t="s">
        <v>0</v>
      </c>
    </row>
    <row r="147" spans="1:13" ht="13.2" x14ac:dyDescent="0.25">
      <c r="A147" s="27" t="s">
        <v>377</v>
      </c>
      <c r="B147" s="29"/>
      <c r="C147" s="29"/>
      <c r="D147" s="29">
        <v>0</v>
      </c>
      <c r="E147" s="29"/>
      <c r="F147" s="29">
        <v>484081</v>
      </c>
      <c r="G147" s="29">
        <v>0</v>
      </c>
      <c r="H147" s="29">
        <v>0</v>
      </c>
      <c r="I147" s="29">
        <v>0</v>
      </c>
      <c r="J147" s="29">
        <v>1596885</v>
      </c>
      <c r="K147" s="24" t="s">
        <v>10</v>
      </c>
      <c r="L147" s="25" t="e">
        <f>IF(#REF!="","",SUM(I147:K147))</f>
        <v>#REF!</v>
      </c>
      <c r="M147" s="31" t="e">
        <f>L148</f>
        <v>#REF!</v>
      </c>
    </row>
    <row r="148" spans="1:13" ht="13.2" x14ac:dyDescent="0.25">
      <c r="A148" s="27" t="s">
        <v>378</v>
      </c>
      <c r="B148" s="29">
        <v>1531094</v>
      </c>
      <c r="C148" s="29">
        <v>54726</v>
      </c>
      <c r="D148" s="29">
        <v>0</v>
      </c>
      <c r="E148" s="29">
        <v>11065</v>
      </c>
      <c r="F148" s="29">
        <v>484081</v>
      </c>
      <c r="G148" s="29">
        <v>0</v>
      </c>
      <c r="H148" s="29">
        <v>0</v>
      </c>
      <c r="I148" s="29">
        <v>1596885</v>
      </c>
      <c r="J148" s="29" t="s">
        <v>0</v>
      </c>
      <c r="K148" s="24">
        <v>80635</v>
      </c>
      <c r="L148" s="25" t="e">
        <f>IF(#REF!="","",SUM(I148:K148))</f>
        <v>#REF!</v>
      </c>
      <c r="M148" s="32" t="s">
        <v>0</v>
      </c>
    </row>
    <row r="149" spans="1:13" ht="13.2" x14ac:dyDescent="0.25">
      <c r="A149" s="27" t="s">
        <v>379</v>
      </c>
      <c r="B149" s="29"/>
      <c r="C149" s="29"/>
      <c r="D149" s="29">
        <v>0</v>
      </c>
      <c r="E149" s="29"/>
      <c r="F149" s="29">
        <v>484081</v>
      </c>
      <c r="G149" s="29">
        <v>0</v>
      </c>
      <c r="H149" s="29">
        <v>0</v>
      </c>
      <c r="I149" s="29">
        <v>0</v>
      </c>
      <c r="J149" s="29">
        <v>1220953</v>
      </c>
      <c r="K149" s="24" t="s">
        <v>10</v>
      </c>
      <c r="L149" s="25" t="e">
        <f>IF(#REF!="","",SUM(I149:K149))</f>
        <v>#REF!</v>
      </c>
      <c r="M149" s="31" t="e">
        <f>L150</f>
        <v>#REF!</v>
      </c>
    </row>
    <row r="150" spans="1:13" ht="13.2" x14ac:dyDescent="0.25">
      <c r="A150" s="27" t="s">
        <v>152</v>
      </c>
      <c r="B150" s="29">
        <v>1174105</v>
      </c>
      <c r="C150" s="29">
        <v>35378</v>
      </c>
      <c r="D150" s="29">
        <v>0</v>
      </c>
      <c r="E150" s="29">
        <v>11470</v>
      </c>
      <c r="F150" s="29">
        <v>484081</v>
      </c>
      <c r="G150" s="29">
        <v>0</v>
      </c>
      <c r="H150" s="29">
        <v>0</v>
      </c>
      <c r="I150" s="29">
        <v>1220953</v>
      </c>
      <c r="J150" s="29" t="s">
        <v>0</v>
      </c>
      <c r="K150" s="24">
        <v>46793</v>
      </c>
      <c r="L150" s="25" t="e">
        <f>IF(#REF!="","",SUM(I150:K150))</f>
        <v>#REF!</v>
      </c>
      <c r="M150" s="32" t="s">
        <v>0</v>
      </c>
    </row>
    <row r="151" spans="1:13" ht="13.2" x14ac:dyDescent="0.25">
      <c r="A151" s="27" t="s">
        <v>380</v>
      </c>
      <c r="B151" s="29"/>
      <c r="C151" s="29"/>
      <c r="D151" s="29">
        <v>0</v>
      </c>
      <c r="E151" s="29"/>
      <c r="F151" s="29">
        <v>484081</v>
      </c>
      <c r="G151" s="29">
        <v>0</v>
      </c>
      <c r="H151" s="29">
        <v>0</v>
      </c>
      <c r="I151" s="29">
        <v>0</v>
      </c>
      <c r="J151" s="29">
        <v>2305214</v>
      </c>
      <c r="K151" s="24" t="s">
        <v>10</v>
      </c>
      <c r="L151" s="25" t="e">
        <f>IF(#REF!="","",SUM(I151:K151))</f>
        <v>#REF!</v>
      </c>
      <c r="M151" s="31" t="e">
        <f>L152</f>
        <v>#REF!</v>
      </c>
    </row>
    <row r="152" spans="1:13" ht="13.2" x14ac:dyDescent="0.25">
      <c r="A152" s="27" t="s">
        <v>381</v>
      </c>
      <c r="B152" s="29">
        <v>2058958</v>
      </c>
      <c r="C152" s="29">
        <v>234277</v>
      </c>
      <c r="D152" s="29">
        <v>0</v>
      </c>
      <c r="E152" s="29">
        <v>11979</v>
      </c>
      <c r="F152" s="29">
        <v>484081</v>
      </c>
      <c r="G152" s="29">
        <v>0</v>
      </c>
      <c r="H152" s="29">
        <v>0</v>
      </c>
      <c r="I152" s="29">
        <v>2305214</v>
      </c>
      <c r="J152" s="29" t="s">
        <v>0</v>
      </c>
      <c r="K152" s="24">
        <v>99346</v>
      </c>
      <c r="L152" s="25" t="e">
        <f>IF(#REF!="","",SUM(I152:K152))</f>
        <v>#REF!</v>
      </c>
      <c r="M152" s="32" t="s">
        <v>0</v>
      </c>
    </row>
    <row r="153" spans="1:13" ht="13.2" x14ac:dyDescent="0.25">
      <c r="A153" s="27" t="s">
        <v>382</v>
      </c>
      <c r="B153" s="29"/>
      <c r="C153" s="29"/>
      <c r="D153" s="29">
        <v>0</v>
      </c>
      <c r="E153" s="29"/>
      <c r="F153" s="29">
        <v>484081</v>
      </c>
      <c r="G153" s="29">
        <v>0</v>
      </c>
      <c r="H153" s="29">
        <v>0</v>
      </c>
      <c r="I153" s="29">
        <v>0</v>
      </c>
      <c r="J153" s="29">
        <v>1438185</v>
      </c>
      <c r="K153" s="24" t="s">
        <v>10</v>
      </c>
      <c r="L153" s="25" t="e">
        <f>IF(#REF!="","",SUM(I153:K153))</f>
        <v>#REF!</v>
      </c>
      <c r="M153" s="31" t="e">
        <f>L154</f>
        <v>#REF!</v>
      </c>
    </row>
    <row r="154" spans="1:13" ht="13.2" x14ac:dyDescent="0.25">
      <c r="A154" s="27" t="s">
        <v>156</v>
      </c>
      <c r="B154" s="29">
        <v>1357662</v>
      </c>
      <c r="C154" s="29">
        <v>69800</v>
      </c>
      <c r="D154" s="29">
        <v>0</v>
      </c>
      <c r="E154" s="29">
        <v>10723</v>
      </c>
      <c r="F154" s="29">
        <v>484081</v>
      </c>
      <c r="G154" s="29">
        <v>0</v>
      </c>
      <c r="H154" s="29">
        <v>0</v>
      </c>
      <c r="I154" s="29">
        <v>1438185</v>
      </c>
      <c r="J154" s="29" t="s">
        <v>0</v>
      </c>
      <c r="K154" s="24">
        <v>65873</v>
      </c>
      <c r="L154" s="25" t="e">
        <f>IF(#REF!="","",SUM(I154:K154))</f>
        <v>#REF!</v>
      </c>
      <c r="M154" s="32" t="s">
        <v>0</v>
      </c>
    </row>
    <row r="155" spans="1:13" ht="13.2" x14ac:dyDescent="0.25">
      <c r="A155" s="27" t="s">
        <v>383</v>
      </c>
      <c r="B155" s="29"/>
      <c r="C155" s="29"/>
      <c r="D155" s="29">
        <v>0</v>
      </c>
      <c r="E155" s="29"/>
      <c r="F155" s="29">
        <v>484081</v>
      </c>
      <c r="G155" s="29">
        <v>0</v>
      </c>
      <c r="H155" s="29">
        <v>0</v>
      </c>
      <c r="I155" s="29">
        <v>0</v>
      </c>
      <c r="J155" s="29">
        <v>597394</v>
      </c>
      <c r="K155" s="24" t="s">
        <v>10</v>
      </c>
      <c r="L155" s="25" t="e">
        <f>IF(#REF!="","",SUM(I155:K155))</f>
        <v>#REF!</v>
      </c>
      <c r="M155" s="31" t="e">
        <f>L156</f>
        <v>#REF!</v>
      </c>
    </row>
    <row r="156" spans="1:13" ht="13.2" x14ac:dyDescent="0.25">
      <c r="A156" s="27" t="s">
        <v>384</v>
      </c>
      <c r="B156" s="29">
        <v>580268</v>
      </c>
      <c r="C156" s="29">
        <v>7126</v>
      </c>
      <c r="D156" s="29">
        <v>0</v>
      </c>
      <c r="E156" s="29">
        <v>10000</v>
      </c>
      <c r="F156" s="29">
        <v>484081</v>
      </c>
      <c r="G156" s="29">
        <v>0</v>
      </c>
      <c r="H156" s="29">
        <v>0</v>
      </c>
      <c r="I156" s="29">
        <v>597394</v>
      </c>
      <c r="J156" s="29" t="s">
        <v>0</v>
      </c>
      <c r="K156" s="24">
        <v>53245</v>
      </c>
      <c r="L156" s="25" t="e">
        <f>IF(#REF!="","",SUM(I156:K156))</f>
        <v>#REF!</v>
      </c>
      <c r="M156" s="32" t="s">
        <v>0</v>
      </c>
    </row>
    <row r="157" spans="1:13" ht="13.2" x14ac:dyDescent="0.25">
      <c r="A157" s="27" t="s">
        <v>385</v>
      </c>
      <c r="B157" s="29"/>
      <c r="C157" s="29"/>
      <c r="D157" s="29">
        <v>0</v>
      </c>
      <c r="E157" s="29"/>
      <c r="F157" s="29">
        <v>484081</v>
      </c>
      <c r="G157" s="29">
        <v>0</v>
      </c>
      <c r="H157" s="29">
        <v>0</v>
      </c>
      <c r="I157" s="29">
        <v>0</v>
      </c>
      <c r="J157" s="29">
        <v>1384995</v>
      </c>
      <c r="K157" s="24" t="s">
        <v>10</v>
      </c>
      <c r="L157" s="25" t="e">
        <f>IF(#REF!="","",SUM(I157:K157))</f>
        <v>#REF!</v>
      </c>
      <c r="M157" s="31" t="e">
        <f>L158</f>
        <v>#REF!</v>
      </c>
    </row>
    <row r="158" spans="1:13" ht="13.2" x14ac:dyDescent="0.25">
      <c r="A158" s="27" t="s">
        <v>386</v>
      </c>
      <c r="B158" s="29">
        <v>1235135</v>
      </c>
      <c r="C158" s="29">
        <v>138724</v>
      </c>
      <c r="D158" s="29">
        <v>0</v>
      </c>
      <c r="E158" s="29">
        <v>11136</v>
      </c>
      <c r="F158" s="29">
        <v>484081</v>
      </c>
      <c r="G158" s="29">
        <v>0</v>
      </c>
      <c r="H158" s="29">
        <v>0</v>
      </c>
      <c r="I158" s="29">
        <v>1384995</v>
      </c>
      <c r="J158" s="29" t="s">
        <v>0</v>
      </c>
      <c r="K158" s="24">
        <v>88155</v>
      </c>
      <c r="L158" s="25" t="e">
        <f>IF(#REF!="","",SUM(I158:K158))</f>
        <v>#REF!</v>
      </c>
      <c r="M158" s="32" t="s">
        <v>0</v>
      </c>
    </row>
    <row r="159" spans="1:13" ht="13.2" x14ac:dyDescent="0.25">
      <c r="A159" s="27" t="s">
        <v>387</v>
      </c>
      <c r="B159" s="29"/>
      <c r="C159" s="29"/>
      <c r="D159" s="29">
        <v>0</v>
      </c>
      <c r="E159" s="29"/>
      <c r="F159" s="29">
        <v>484081</v>
      </c>
      <c r="G159" s="29">
        <v>0</v>
      </c>
      <c r="H159" s="29">
        <v>0</v>
      </c>
      <c r="I159" s="29">
        <v>0</v>
      </c>
      <c r="J159" s="29">
        <v>265184</v>
      </c>
      <c r="K159" s="24" t="s">
        <v>10</v>
      </c>
      <c r="L159" s="25" t="e">
        <f>IF(#REF!="","",SUM(I159:K159))</f>
        <v>#REF!</v>
      </c>
      <c r="M159" s="31" t="e">
        <f>L160</f>
        <v>#REF!</v>
      </c>
    </row>
    <row r="160" spans="1:13" ht="13.2" x14ac:dyDescent="0.25">
      <c r="A160" s="27" t="s">
        <v>162</v>
      </c>
      <c r="B160" s="29">
        <v>254901</v>
      </c>
      <c r="C160" s="29">
        <v>0</v>
      </c>
      <c r="D160" s="29">
        <v>0</v>
      </c>
      <c r="E160" s="29">
        <v>10283</v>
      </c>
      <c r="F160" s="29">
        <v>484081</v>
      </c>
      <c r="G160" s="29">
        <v>0</v>
      </c>
      <c r="H160" s="29">
        <v>0</v>
      </c>
      <c r="I160" s="29">
        <v>265184</v>
      </c>
      <c r="J160" s="29" t="s">
        <v>0</v>
      </c>
      <c r="K160" s="24">
        <v>24983</v>
      </c>
      <c r="L160" s="25" t="e">
        <f>IF(#REF!="","",SUM(I160:K160))</f>
        <v>#REF!</v>
      </c>
      <c r="M160" s="32" t="s">
        <v>0</v>
      </c>
    </row>
    <row r="161" spans="1:13" ht="13.2" x14ac:dyDescent="0.25">
      <c r="A161" s="27" t="s">
        <v>388</v>
      </c>
      <c r="B161" s="29"/>
      <c r="C161" s="29"/>
      <c r="D161" s="29">
        <v>0</v>
      </c>
      <c r="E161" s="29"/>
      <c r="F161" s="29">
        <v>484081</v>
      </c>
      <c r="G161" s="29">
        <v>0</v>
      </c>
      <c r="H161" s="29">
        <v>0</v>
      </c>
      <c r="I161" s="29">
        <v>0</v>
      </c>
      <c r="J161" s="29">
        <v>536839</v>
      </c>
      <c r="K161" s="24" t="s">
        <v>10</v>
      </c>
      <c r="L161" s="25" t="e">
        <f>IF(#REF!="","",SUM(I161:K161))</f>
        <v>#REF!</v>
      </c>
      <c r="M161" s="31" t="e">
        <f>L162</f>
        <v>#REF!</v>
      </c>
    </row>
    <row r="162" spans="1:13" ht="13.2" x14ac:dyDescent="0.25">
      <c r="A162" s="27" t="s">
        <v>389</v>
      </c>
      <c r="B162" s="29">
        <v>498484</v>
      </c>
      <c r="C162" s="29">
        <v>27745</v>
      </c>
      <c r="D162" s="29">
        <v>0</v>
      </c>
      <c r="E162" s="29">
        <v>10610</v>
      </c>
      <c r="F162" s="29">
        <v>484081</v>
      </c>
      <c r="G162" s="29">
        <v>0</v>
      </c>
      <c r="H162" s="29">
        <v>0</v>
      </c>
      <c r="I162" s="29">
        <v>536839</v>
      </c>
      <c r="J162" s="29" t="s">
        <v>0</v>
      </c>
      <c r="K162" s="24">
        <v>51975</v>
      </c>
      <c r="L162" s="25" t="e">
        <f>IF(#REF!="","",SUM(I162:K162))</f>
        <v>#REF!</v>
      </c>
      <c r="M162" s="32" t="s">
        <v>0</v>
      </c>
    </row>
    <row r="163" spans="1:13" ht="13.2" x14ac:dyDescent="0.25">
      <c r="A163" s="27" t="s">
        <v>390</v>
      </c>
      <c r="B163" s="29"/>
      <c r="C163" s="29"/>
      <c r="D163" s="29">
        <v>0</v>
      </c>
      <c r="E163" s="29"/>
      <c r="F163" s="29">
        <v>484081</v>
      </c>
      <c r="G163" s="29">
        <v>0</v>
      </c>
      <c r="H163" s="29">
        <v>0</v>
      </c>
      <c r="I163" s="29">
        <v>0</v>
      </c>
      <c r="J163" s="29">
        <v>2734043</v>
      </c>
      <c r="K163" s="24" t="s">
        <v>10</v>
      </c>
      <c r="L163" s="25" t="e">
        <f>IF(#REF!="","",SUM(I163:K163))</f>
        <v>#REF!</v>
      </c>
      <c r="M163" s="31" t="e">
        <f>L164</f>
        <v>#REF!</v>
      </c>
    </row>
    <row r="164" spans="1:13" ht="13.2" x14ac:dyDescent="0.25">
      <c r="A164" s="27" t="s">
        <v>391</v>
      </c>
      <c r="B164" s="29">
        <v>2534371</v>
      </c>
      <c r="C164" s="29">
        <v>187975</v>
      </c>
      <c r="D164" s="29">
        <v>0</v>
      </c>
      <c r="E164" s="29">
        <v>11697</v>
      </c>
      <c r="F164" s="29">
        <v>484081</v>
      </c>
      <c r="G164" s="29">
        <v>0</v>
      </c>
      <c r="H164" s="29">
        <v>0</v>
      </c>
      <c r="I164" s="29">
        <v>2734043</v>
      </c>
      <c r="J164" s="29" t="s">
        <v>0</v>
      </c>
      <c r="K164" s="24">
        <v>210210</v>
      </c>
      <c r="L164" s="25" t="e">
        <f>IF(#REF!="","",SUM(I164:K164))</f>
        <v>#REF!</v>
      </c>
      <c r="M164" s="32" t="s">
        <v>0</v>
      </c>
    </row>
    <row r="165" spans="1:13" ht="13.2" x14ac:dyDescent="0.25">
      <c r="A165" s="27" t="s">
        <v>392</v>
      </c>
      <c r="B165" s="29"/>
      <c r="C165" s="29"/>
      <c r="D165" s="29">
        <v>0</v>
      </c>
      <c r="E165" s="29"/>
      <c r="F165" s="29">
        <v>484081</v>
      </c>
      <c r="G165" s="29">
        <v>0</v>
      </c>
      <c r="H165" s="29">
        <v>0</v>
      </c>
      <c r="I165" s="29">
        <v>0</v>
      </c>
      <c r="J165" s="29">
        <v>3311144</v>
      </c>
      <c r="K165" s="24" t="s">
        <v>10</v>
      </c>
      <c r="L165" s="25" t="e">
        <f>IF(#REF!="","",SUM(I165:K165))</f>
        <v>#REF!</v>
      </c>
      <c r="M165" s="31" t="e">
        <f>L166+L167</f>
        <v>#REF!</v>
      </c>
    </row>
    <row r="166" spans="1:13" ht="13.2" x14ac:dyDescent="0.25">
      <c r="A166" s="27" t="s">
        <v>393</v>
      </c>
      <c r="B166" s="29">
        <v>895425</v>
      </c>
      <c r="C166" s="29">
        <v>50944</v>
      </c>
      <c r="D166" s="29">
        <v>0</v>
      </c>
      <c r="E166" s="29">
        <v>10987</v>
      </c>
      <c r="F166" s="29">
        <v>484081</v>
      </c>
      <c r="G166" s="29">
        <v>0</v>
      </c>
      <c r="H166" s="29">
        <v>0</v>
      </c>
      <c r="I166" s="29">
        <v>957356</v>
      </c>
      <c r="J166" s="29" t="s">
        <v>0</v>
      </c>
      <c r="K166" s="24">
        <v>44013</v>
      </c>
      <c r="L166" s="25" t="e">
        <f>IF(#REF!="","",SUM(I166:K166))</f>
        <v>#REF!</v>
      </c>
      <c r="M166" s="32" t="s">
        <v>0</v>
      </c>
    </row>
    <row r="167" spans="1:13" ht="13.2" x14ac:dyDescent="0.25">
      <c r="A167" s="27" t="s">
        <v>394</v>
      </c>
      <c r="B167" s="29">
        <v>2300279</v>
      </c>
      <c r="C167" s="29">
        <v>41755</v>
      </c>
      <c r="D167" s="29">
        <v>0</v>
      </c>
      <c r="E167" s="29">
        <v>11754</v>
      </c>
      <c r="F167" s="29">
        <v>484081</v>
      </c>
      <c r="G167" s="29">
        <v>0</v>
      </c>
      <c r="H167" s="29">
        <v>0</v>
      </c>
      <c r="I167" s="29">
        <v>2353788</v>
      </c>
      <c r="J167" s="29" t="s">
        <v>0</v>
      </c>
      <c r="K167" s="24">
        <v>118055</v>
      </c>
      <c r="L167" s="25" t="e">
        <f>IF(#REF!="","",SUM(I167:K167))</f>
        <v>#REF!</v>
      </c>
      <c r="M167" s="32" t="s">
        <v>0</v>
      </c>
    </row>
    <row r="168" spans="1:13" ht="13.2" x14ac:dyDescent="0.25">
      <c r="A168" s="27" t="s">
        <v>395</v>
      </c>
      <c r="B168" s="29"/>
      <c r="C168" s="29"/>
      <c r="D168" s="29">
        <v>0</v>
      </c>
      <c r="E168" s="29"/>
      <c r="F168" s="29">
        <v>484081</v>
      </c>
      <c r="G168" s="29">
        <v>0</v>
      </c>
      <c r="H168" s="29">
        <v>0</v>
      </c>
      <c r="I168" s="29">
        <v>0</v>
      </c>
      <c r="J168" s="29">
        <v>1800556</v>
      </c>
      <c r="K168" s="24" t="s">
        <v>10</v>
      </c>
      <c r="L168" s="25" t="e">
        <f>IF(#REF!="","",SUM(I168:K168))</f>
        <v>#REF!</v>
      </c>
      <c r="M168" s="31" t="e">
        <f>L169</f>
        <v>#REF!</v>
      </c>
    </row>
    <row r="169" spans="1:13" ht="13.2" x14ac:dyDescent="0.25">
      <c r="A169" s="27" t="s">
        <v>396</v>
      </c>
      <c r="B169" s="29">
        <v>1736963</v>
      </c>
      <c r="C169" s="29">
        <v>52367</v>
      </c>
      <c r="D169" s="29">
        <v>0</v>
      </c>
      <c r="E169" s="29">
        <v>11226</v>
      </c>
      <c r="F169" s="29">
        <v>484081</v>
      </c>
      <c r="G169" s="29">
        <v>0</v>
      </c>
      <c r="H169" s="29">
        <v>0</v>
      </c>
      <c r="I169" s="29">
        <v>1800556</v>
      </c>
      <c r="J169" s="29" t="s">
        <v>0</v>
      </c>
      <c r="K169" s="24">
        <v>95305</v>
      </c>
      <c r="L169" s="25" t="e">
        <f>IF(#REF!="","",SUM(I169:K169))</f>
        <v>#REF!</v>
      </c>
      <c r="M169" s="32" t="s">
        <v>0</v>
      </c>
    </row>
    <row r="170" spans="1:13" ht="13.2" x14ac:dyDescent="0.25">
      <c r="A170" s="27" t="s">
        <v>397</v>
      </c>
      <c r="B170" s="29"/>
      <c r="C170" s="29"/>
      <c r="D170" s="29">
        <v>0</v>
      </c>
      <c r="E170" s="29"/>
      <c r="F170" s="29">
        <v>484081</v>
      </c>
      <c r="G170" s="29">
        <v>0</v>
      </c>
      <c r="H170" s="29">
        <v>0</v>
      </c>
      <c r="I170" s="29">
        <v>0</v>
      </c>
      <c r="J170" s="29">
        <v>4562764</v>
      </c>
      <c r="K170" s="24" t="s">
        <v>10</v>
      </c>
      <c r="L170" s="25" t="e">
        <f>IF(#REF!="","",SUM(I170:K170))</f>
        <v>#REF!</v>
      </c>
      <c r="M170" s="31" t="e">
        <f>L172+L173</f>
        <v>#REF!</v>
      </c>
    </row>
    <row r="171" spans="1:13" ht="13.2" x14ac:dyDescent="0.25">
      <c r="A171" s="27" t="s">
        <v>398</v>
      </c>
      <c r="B171" s="29">
        <v>652064</v>
      </c>
      <c r="C171" s="29">
        <v>50715</v>
      </c>
      <c r="D171" s="29">
        <v>0</v>
      </c>
      <c r="E171" s="29">
        <v>10486</v>
      </c>
      <c r="F171" s="29">
        <v>484081</v>
      </c>
      <c r="G171" s="29">
        <v>0</v>
      </c>
      <c r="H171" s="29">
        <v>0</v>
      </c>
      <c r="I171" s="29">
        <v>713265</v>
      </c>
      <c r="J171" s="29" t="s">
        <v>0</v>
      </c>
      <c r="K171" s="24"/>
      <c r="L171" s="25"/>
      <c r="M171" s="31"/>
    </row>
    <row r="172" spans="1:13" ht="13.2" x14ac:dyDescent="0.25">
      <c r="A172" s="27" t="s">
        <v>399</v>
      </c>
      <c r="B172" s="29">
        <v>2244745</v>
      </c>
      <c r="C172" s="29">
        <v>429104</v>
      </c>
      <c r="D172" s="29">
        <v>0</v>
      </c>
      <c r="E172" s="29">
        <v>11612</v>
      </c>
      <c r="F172" s="29">
        <v>484081</v>
      </c>
      <c r="G172" s="29">
        <v>0</v>
      </c>
      <c r="H172" s="29">
        <v>0</v>
      </c>
      <c r="I172" s="29">
        <v>2685461</v>
      </c>
      <c r="J172" s="29" t="s">
        <v>0</v>
      </c>
      <c r="K172" s="24">
        <v>112728</v>
      </c>
      <c r="L172" s="25" t="e">
        <f>IF(#REF!="","",SUM(I172:K172))</f>
        <v>#REF!</v>
      </c>
      <c r="M172" s="32" t="s">
        <v>0</v>
      </c>
    </row>
    <row r="173" spans="1:13" ht="13.2" x14ac:dyDescent="0.25">
      <c r="A173" s="37" t="s">
        <v>400</v>
      </c>
      <c r="B173" s="29">
        <v>1094018</v>
      </c>
      <c r="C173" s="29">
        <v>59289</v>
      </c>
      <c r="D173" s="29">
        <v>0</v>
      </c>
      <c r="E173" s="29">
        <v>10731</v>
      </c>
      <c r="F173" s="29">
        <v>484081</v>
      </c>
      <c r="G173" s="29">
        <v>0</v>
      </c>
      <c r="H173" s="29">
        <v>0</v>
      </c>
      <c r="I173" s="29">
        <v>1164038</v>
      </c>
      <c r="J173" s="29" t="s">
        <v>0</v>
      </c>
      <c r="K173" s="24">
        <v>48246</v>
      </c>
      <c r="L173" s="25" t="e">
        <f>IF(#REF!="","",SUM(I173:K173))</f>
        <v>#REF!</v>
      </c>
      <c r="M173" s="32" t="s">
        <v>0</v>
      </c>
    </row>
    <row r="174" spans="1:13" ht="13.2" x14ac:dyDescent="0.25">
      <c r="A174" s="27" t="s">
        <v>401</v>
      </c>
      <c r="B174" s="29"/>
      <c r="C174" s="29"/>
      <c r="D174" s="29">
        <v>0</v>
      </c>
      <c r="E174" s="29"/>
      <c r="F174" s="29">
        <v>484081</v>
      </c>
      <c r="G174" s="29">
        <v>0</v>
      </c>
      <c r="H174" s="29">
        <v>0</v>
      </c>
      <c r="I174" s="29">
        <v>0</v>
      </c>
      <c r="J174" s="29">
        <v>3361161</v>
      </c>
      <c r="K174" s="24" t="s">
        <v>10</v>
      </c>
      <c r="L174" s="25" t="e">
        <f>IF(#REF!="","",SUM(I174:K174))</f>
        <v>#REF!</v>
      </c>
      <c r="M174" s="31" t="e">
        <f>L175+L176+L177</f>
        <v>#REF!</v>
      </c>
    </row>
    <row r="175" spans="1:13" ht="13.2" x14ac:dyDescent="0.25">
      <c r="A175" s="27" t="s">
        <v>402</v>
      </c>
      <c r="B175" s="29">
        <v>1131147</v>
      </c>
      <c r="C175" s="29">
        <v>122942</v>
      </c>
      <c r="D175" s="29">
        <v>0</v>
      </c>
      <c r="E175" s="29">
        <v>10883</v>
      </c>
      <c r="F175" s="29">
        <v>484081</v>
      </c>
      <c r="G175" s="29">
        <v>0</v>
      </c>
      <c r="H175" s="29">
        <v>0</v>
      </c>
      <c r="I175" s="29">
        <v>1264972</v>
      </c>
      <c r="J175" s="29" t="s">
        <v>0</v>
      </c>
      <c r="K175" s="24">
        <v>67357</v>
      </c>
      <c r="L175" s="25" t="e">
        <f>IF(#REF!="","",SUM(I175:K175))</f>
        <v>#REF!</v>
      </c>
      <c r="M175" s="32" t="s">
        <v>0</v>
      </c>
    </row>
    <row r="176" spans="1:13" ht="13.2" x14ac:dyDescent="0.25">
      <c r="A176" s="27" t="s">
        <v>403</v>
      </c>
      <c r="B176" s="29">
        <v>680883</v>
      </c>
      <c r="C176" s="29">
        <v>72136</v>
      </c>
      <c r="D176" s="29">
        <v>0</v>
      </c>
      <c r="E176" s="29">
        <v>10476</v>
      </c>
      <c r="F176" s="29">
        <v>484081</v>
      </c>
      <c r="G176" s="29">
        <v>0</v>
      </c>
      <c r="H176" s="29">
        <v>0</v>
      </c>
      <c r="I176" s="29">
        <v>763495</v>
      </c>
      <c r="J176" s="29" t="s">
        <v>0</v>
      </c>
      <c r="K176" s="24">
        <v>44386</v>
      </c>
      <c r="L176" s="25" t="e">
        <f>IF(#REF!="","",SUM(I176:K176))</f>
        <v>#REF!</v>
      </c>
      <c r="M176" s="32" t="s">
        <v>0</v>
      </c>
    </row>
    <row r="177" spans="1:13" ht="13.2" x14ac:dyDescent="0.25">
      <c r="A177" s="27" t="s">
        <v>404</v>
      </c>
      <c r="B177" s="29">
        <v>1185942</v>
      </c>
      <c r="C177" s="29">
        <v>135908</v>
      </c>
      <c r="D177" s="29">
        <v>0</v>
      </c>
      <c r="E177" s="29">
        <v>10844</v>
      </c>
      <c r="F177" s="29">
        <v>484081</v>
      </c>
      <c r="G177" s="29">
        <v>0</v>
      </c>
      <c r="H177" s="29">
        <v>0</v>
      </c>
      <c r="I177" s="29">
        <v>1332694</v>
      </c>
      <c r="J177" s="29" t="s">
        <v>0</v>
      </c>
      <c r="K177" s="24">
        <v>83419</v>
      </c>
      <c r="L177" s="25" t="e">
        <f>IF(#REF!="","",SUM(I177:K177))</f>
        <v>#REF!</v>
      </c>
      <c r="M177" s="32" t="s">
        <v>0</v>
      </c>
    </row>
    <row r="178" spans="1:13" ht="13.2" x14ac:dyDescent="0.25">
      <c r="A178" s="27" t="s">
        <v>405</v>
      </c>
      <c r="B178" s="29"/>
      <c r="C178" s="29"/>
      <c r="D178" s="29">
        <v>0</v>
      </c>
      <c r="E178" s="29"/>
      <c r="F178" s="29">
        <v>484081</v>
      </c>
      <c r="G178" s="29">
        <v>0</v>
      </c>
      <c r="H178" s="29">
        <v>0</v>
      </c>
      <c r="I178" s="29">
        <v>0</v>
      </c>
      <c r="J178" s="29">
        <v>821721</v>
      </c>
      <c r="K178" s="24" t="s">
        <v>10</v>
      </c>
      <c r="L178" s="25" t="e">
        <f>IF(#REF!="","",SUM(I178:K178))</f>
        <v>#REF!</v>
      </c>
      <c r="M178" s="31" t="e">
        <f>L179</f>
        <v>#REF!</v>
      </c>
    </row>
    <row r="179" spans="1:13" ht="13.2" x14ac:dyDescent="0.25">
      <c r="A179" s="27" t="s">
        <v>406</v>
      </c>
      <c r="B179" s="29">
        <v>755498</v>
      </c>
      <c r="C179" s="29">
        <v>55490</v>
      </c>
      <c r="D179" s="29">
        <v>0</v>
      </c>
      <c r="E179" s="29">
        <v>10733</v>
      </c>
      <c r="F179" s="29">
        <v>484081</v>
      </c>
      <c r="G179" s="29">
        <v>0</v>
      </c>
      <c r="H179" s="29">
        <v>0</v>
      </c>
      <c r="I179" s="29">
        <v>821721</v>
      </c>
      <c r="J179" s="29" t="s">
        <v>0</v>
      </c>
      <c r="K179" s="24">
        <v>54432</v>
      </c>
      <c r="L179" s="25" t="e">
        <f>IF(#REF!="","",SUM(I179:K179))</f>
        <v>#REF!</v>
      </c>
      <c r="M179" s="32" t="s">
        <v>0</v>
      </c>
    </row>
    <row r="180" spans="1:13" ht="13.2" x14ac:dyDescent="0.25">
      <c r="A180" s="27" t="s">
        <v>407</v>
      </c>
      <c r="B180" s="29"/>
      <c r="C180" s="29"/>
      <c r="D180" s="29">
        <v>0</v>
      </c>
      <c r="E180" s="29"/>
      <c r="F180" s="29">
        <v>484081</v>
      </c>
      <c r="G180" s="29">
        <v>0</v>
      </c>
      <c r="H180" s="29">
        <v>0</v>
      </c>
      <c r="I180" s="29">
        <v>0</v>
      </c>
      <c r="J180" s="29">
        <v>766858</v>
      </c>
      <c r="K180" s="24" t="s">
        <v>10</v>
      </c>
      <c r="L180" s="25" t="e">
        <f>IF(#REF!="","",SUM(I180:K180))</f>
        <v>#REF!</v>
      </c>
      <c r="M180" s="31" t="e">
        <f>L181+L182</f>
        <v>#REF!</v>
      </c>
    </row>
    <row r="181" spans="1:13" ht="13.2" x14ac:dyDescent="0.25">
      <c r="A181" s="27" t="s">
        <v>408</v>
      </c>
      <c r="B181" s="29">
        <v>273780</v>
      </c>
      <c r="C181" s="29">
        <v>0</v>
      </c>
      <c r="D181" s="29">
        <v>0</v>
      </c>
      <c r="E181" s="29">
        <v>10237</v>
      </c>
      <c r="F181" s="29">
        <v>484081</v>
      </c>
      <c r="G181" s="29">
        <v>0</v>
      </c>
      <c r="H181" s="29">
        <v>0</v>
      </c>
      <c r="I181" s="29">
        <v>284017</v>
      </c>
      <c r="J181" s="29"/>
      <c r="K181" s="24">
        <v>25209</v>
      </c>
      <c r="L181" s="25" t="e">
        <f>IF(#REF!="","",SUM(I181:K181))</f>
        <v>#REF!</v>
      </c>
      <c r="M181" s="31"/>
    </row>
    <row r="182" spans="1:13" ht="13.2" x14ac:dyDescent="0.25">
      <c r="A182" s="27" t="s">
        <v>409</v>
      </c>
      <c r="B182" s="29">
        <v>423854</v>
      </c>
      <c r="C182" s="29">
        <v>48694</v>
      </c>
      <c r="D182" s="29">
        <v>0</v>
      </c>
      <c r="E182" s="29">
        <v>10293</v>
      </c>
      <c r="F182" s="29">
        <v>484081</v>
      </c>
      <c r="G182" s="29">
        <v>0</v>
      </c>
      <c r="H182" s="29">
        <v>0</v>
      </c>
      <c r="I182" s="29">
        <v>482841</v>
      </c>
      <c r="J182" s="29" t="s">
        <v>0</v>
      </c>
      <c r="K182" s="24">
        <v>25209</v>
      </c>
      <c r="L182" s="25" t="e">
        <f>IF(#REF!="","",SUM(I182:K182))</f>
        <v>#REF!</v>
      </c>
      <c r="M182" s="32" t="s">
        <v>0</v>
      </c>
    </row>
    <row r="183" spans="1:13" ht="13.2" x14ac:dyDescent="0.25">
      <c r="A183" s="27" t="s">
        <v>410</v>
      </c>
      <c r="B183" s="29"/>
      <c r="C183" s="29"/>
      <c r="D183" s="29">
        <v>0</v>
      </c>
      <c r="E183" s="29"/>
      <c r="F183" s="29">
        <v>484081</v>
      </c>
      <c r="G183" s="29">
        <v>0</v>
      </c>
      <c r="H183" s="29">
        <v>0</v>
      </c>
      <c r="I183" s="29">
        <v>0</v>
      </c>
      <c r="J183" s="29">
        <v>285806</v>
      </c>
      <c r="K183" s="24" t="s">
        <v>10</v>
      </c>
      <c r="L183" s="25" t="e">
        <f>IF(#REF!="","",SUM(I183:K183))</f>
        <v>#REF!</v>
      </c>
      <c r="M183" s="31" t="e">
        <f>L184</f>
        <v>#REF!</v>
      </c>
    </row>
    <row r="184" spans="1:13" ht="13.2" x14ac:dyDescent="0.25">
      <c r="A184" s="27" t="s">
        <v>411</v>
      </c>
      <c r="B184" s="29">
        <v>275381</v>
      </c>
      <c r="C184" s="29">
        <v>0</v>
      </c>
      <c r="D184" s="29">
        <v>0</v>
      </c>
      <c r="E184" s="29">
        <v>10425</v>
      </c>
      <c r="F184" s="29">
        <v>484081</v>
      </c>
      <c r="G184" s="29">
        <v>0</v>
      </c>
      <c r="H184" s="29">
        <v>0</v>
      </c>
      <c r="I184" s="29">
        <v>285806</v>
      </c>
      <c r="J184" s="29" t="s">
        <v>0</v>
      </c>
      <c r="K184" s="24">
        <v>25557</v>
      </c>
      <c r="L184" s="25" t="e">
        <f>IF(#REF!="","",SUM(I184:K184))</f>
        <v>#REF!</v>
      </c>
      <c r="M184" s="32" t="s">
        <v>0</v>
      </c>
    </row>
    <row r="185" spans="1:13" ht="13.2" x14ac:dyDescent="0.25">
      <c r="A185" s="27" t="s">
        <v>412</v>
      </c>
      <c r="B185" s="29"/>
      <c r="C185" s="29"/>
      <c r="D185" s="29">
        <v>0</v>
      </c>
      <c r="E185" s="29"/>
      <c r="F185" s="29">
        <v>484081</v>
      </c>
      <c r="G185" s="29">
        <v>0</v>
      </c>
      <c r="H185" s="29">
        <v>0</v>
      </c>
      <c r="I185" s="29">
        <v>0</v>
      </c>
      <c r="J185" s="29">
        <v>1559308</v>
      </c>
      <c r="K185" s="24" t="s">
        <v>10</v>
      </c>
      <c r="L185" s="25" t="e">
        <f>IF(#REF!="","",SUM(I185:K185))</f>
        <v>#REF!</v>
      </c>
      <c r="M185" s="31" t="e">
        <f>L186+L187</f>
        <v>#REF!</v>
      </c>
    </row>
    <row r="186" spans="1:13" ht="13.2" x14ac:dyDescent="0.25">
      <c r="A186" s="27" t="s">
        <v>413</v>
      </c>
      <c r="B186" s="29">
        <v>632087</v>
      </c>
      <c r="C186" s="29">
        <v>1106</v>
      </c>
      <c r="D186" s="29">
        <v>0</v>
      </c>
      <c r="E186" s="29">
        <v>10624</v>
      </c>
      <c r="F186" s="29">
        <v>484081</v>
      </c>
      <c r="G186" s="29">
        <v>0</v>
      </c>
      <c r="H186" s="29">
        <v>0</v>
      </c>
      <c r="I186" s="29">
        <v>643817</v>
      </c>
      <c r="J186" s="29" t="s">
        <v>0</v>
      </c>
      <c r="K186" s="24">
        <v>34012</v>
      </c>
      <c r="L186" s="25" t="e">
        <f>IF(#REF!="","",SUM(I186:K186))</f>
        <v>#REF!</v>
      </c>
      <c r="M186" s="32" t="s">
        <v>0</v>
      </c>
    </row>
    <row r="187" spans="1:13" ht="13.2" x14ac:dyDescent="0.25">
      <c r="A187" s="27" t="s">
        <v>414</v>
      </c>
      <c r="B187" s="29">
        <v>903496</v>
      </c>
      <c r="C187" s="29">
        <v>1387</v>
      </c>
      <c r="D187" s="29">
        <v>0</v>
      </c>
      <c r="E187" s="29">
        <v>10608</v>
      </c>
      <c r="F187" s="29">
        <v>484081</v>
      </c>
      <c r="G187" s="29">
        <v>0</v>
      </c>
      <c r="H187" s="29">
        <v>0</v>
      </c>
      <c r="I187" s="29">
        <v>915491</v>
      </c>
      <c r="J187" s="29" t="s">
        <v>0</v>
      </c>
      <c r="K187" s="24">
        <v>64659</v>
      </c>
      <c r="L187" s="25" t="e">
        <f>IF(#REF!="","",SUM(I187:K187))</f>
        <v>#REF!</v>
      </c>
      <c r="M187" s="32" t="s">
        <v>0</v>
      </c>
    </row>
    <row r="188" spans="1:13" ht="13.2" x14ac:dyDescent="0.25">
      <c r="A188" s="27" t="s">
        <v>415</v>
      </c>
      <c r="B188" s="29"/>
      <c r="C188" s="29"/>
      <c r="D188" s="29">
        <v>0</v>
      </c>
      <c r="E188" s="29"/>
      <c r="F188" s="29">
        <v>484081</v>
      </c>
      <c r="G188" s="29">
        <v>0</v>
      </c>
      <c r="H188" s="29">
        <v>0</v>
      </c>
      <c r="I188" s="29">
        <v>0</v>
      </c>
      <c r="J188" s="29">
        <v>1779465</v>
      </c>
      <c r="K188" s="24" t="s">
        <v>10</v>
      </c>
      <c r="L188" s="25" t="e">
        <f>IF(#REF!="","",SUM(I188:K188))</f>
        <v>#REF!</v>
      </c>
      <c r="M188" s="31" t="e">
        <f>L189+L190</f>
        <v>#REF!</v>
      </c>
    </row>
    <row r="189" spans="1:13" ht="13.2" x14ac:dyDescent="0.25">
      <c r="A189" s="27" t="s">
        <v>416</v>
      </c>
      <c r="B189" s="29">
        <v>397446</v>
      </c>
      <c r="C189" s="29">
        <v>4233</v>
      </c>
      <c r="D189" s="29">
        <v>0</v>
      </c>
      <c r="E189" s="29">
        <v>10182</v>
      </c>
      <c r="F189" s="29">
        <v>484081</v>
      </c>
      <c r="G189" s="29">
        <v>0</v>
      </c>
      <c r="H189" s="29">
        <v>0</v>
      </c>
      <c r="I189" s="29">
        <v>411861</v>
      </c>
      <c r="J189" s="29" t="s">
        <v>0</v>
      </c>
      <c r="K189" s="24">
        <v>17894</v>
      </c>
      <c r="L189" s="25" t="e">
        <f>IF(#REF!="","",SUM(I189:K189))</f>
        <v>#REF!</v>
      </c>
      <c r="M189" s="32" t="s">
        <v>0</v>
      </c>
    </row>
    <row r="190" spans="1:13" ht="13.2" x14ac:dyDescent="0.25">
      <c r="A190" s="27" t="s">
        <v>417</v>
      </c>
      <c r="B190" s="29">
        <v>1245527</v>
      </c>
      <c r="C190" s="29">
        <v>110979</v>
      </c>
      <c r="D190" s="29">
        <v>0</v>
      </c>
      <c r="E190" s="29">
        <v>11098</v>
      </c>
      <c r="F190" s="29">
        <v>484081</v>
      </c>
      <c r="G190" s="29">
        <v>0</v>
      </c>
      <c r="H190" s="29">
        <v>0</v>
      </c>
      <c r="I190" s="29">
        <v>1367604</v>
      </c>
      <c r="J190" s="29" t="s">
        <v>0</v>
      </c>
      <c r="K190" s="24">
        <v>65544</v>
      </c>
      <c r="L190" s="25" t="e">
        <f>IF(#REF!="","",SUM(I190:K190))</f>
        <v>#REF!</v>
      </c>
      <c r="M190" s="32" t="s">
        <v>0</v>
      </c>
    </row>
    <row r="191" spans="1:13" ht="13.2" x14ac:dyDescent="0.25">
      <c r="A191" s="27" t="s">
        <v>418</v>
      </c>
      <c r="B191" s="29"/>
      <c r="C191" s="29"/>
      <c r="D191" s="29">
        <v>0</v>
      </c>
      <c r="E191" s="29"/>
      <c r="F191" s="29">
        <v>484081</v>
      </c>
      <c r="G191" s="29">
        <v>0</v>
      </c>
      <c r="H191" s="29">
        <v>0</v>
      </c>
      <c r="I191" s="29">
        <v>0</v>
      </c>
      <c r="J191" s="29">
        <v>1083960</v>
      </c>
      <c r="K191" s="24" t="s">
        <v>10</v>
      </c>
      <c r="L191" s="25" t="e">
        <f>IF(#REF!="","",SUM(I191:K191))</f>
        <v>#REF!</v>
      </c>
      <c r="M191" s="31" t="e">
        <f>L192+L193</f>
        <v>#REF!</v>
      </c>
    </row>
    <row r="192" spans="1:13" ht="13.2" x14ac:dyDescent="0.25">
      <c r="A192" s="27" t="s">
        <v>419</v>
      </c>
      <c r="B192" s="29">
        <v>391449</v>
      </c>
      <c r="C192" s="29">
        <v>0</v>
      </c>
      <c r="D192" s="29">
        <v>0</v>
      </c>
      <c r="E192" s="29">
        <v>10255</v>
      </c>
      <c r="F192" s="29">
        <v>484081</v>
      </c>
      <c r="G192" s="29">
        <v>0</v>
      </c>
      <c r="H192" s="29">
        <v>0</v>
      </c>
      <c r="I192" s="29">
        <v>401704</v>
      </c>
      <c r="J192" s="29"/>
      <c r="K192" s="24">
        <v>14632</v>
      </c>
      <c r="L192" s="25" t="e">
        <f>IF(#REF!="","",SUM(I192:K192))</f>
        <v>#REF!</v>
      </c>
      <c r="M192" s="32" t="s">
        <v>0</v>
      </c>
    </row>
    <row r="193" spans="1:13" ht="13.2" x14ac:dyDescent="0.25">
      <c r="A193" s="27" t="s">
        <v>420</v>
      </c>
      <c r="B193" s="29">
        <v>603353</v>
      </c>
      <c r="C193" s="29">
        <v>68519</v>
      </c>
      <c r="D193" s="29">
        <v>0</v>
      </c>
      <c r="E193" s="29">
        <v>10384</v>
      </c>
      <c r="F193" s="29">
        <v>484081</v>
      </c>
      <c r="G193" s="29">
        <v>0</v>
      </c>
      <c r="H193" s="29">
        <v>0</v>
      </c>
      <c r="I193" s="29">
        <v>682256</v>
      </c>
      <c r="J193" s="29" t="s">
        <v>0</v>
      </c>
      <c r="K193" s="24">
        <v>45568</v>
      </c>
      <c r="L193" s="25" t="e">
        <f>IF(#REF!="","",SUM(I193:K193))</f>
        <v>#REF!</v>
      </c>
      <c r="M193" s="24"/>
    </row>
    <row r="194" spans="1:13" ht="13.2" x14ac:dyDescent="0.25">
      <c r="A194" s="38"/>
      <c r="B194" s="24"/>
      <c r="C194" s="24"/>
      <c r="D194" s="24"/>
      <c r="E194" s="24"/>
      <c r="F194" s="39"/>
      <c r="G194" s="24"/>
      <c r="H194" s="24"/>
      <c r="I194" s="32"/>
      <c r="J194" s="24"/>
      <c r="K194" s="24" t="s">
        <v>10</v>
      </c>
      <c r="L194" s="25" t="e">
        <f>IF(#REF!="","",SUM(I194:K194))</f>
        <v>#REF!</v>
      </c>
      <c r="M194" s="24"/>
    </row>
    <row r="195" spans="1:13" ht="13.8" thickBot="1" x14ac:dyDescent="0.3">
      <c r="A195" s="40" t="s">
        <v>421</v>
      </c>
      <c r="B195" s="41">
        <f t="shared" ref="B195:M195" si="0">SUM(B8:B193)</f>
        <v>108299306</v>
      </c>
      <c r="C195" s="41">
        <f t="shared" si="0"/>
        <v>9600000</v>
      </c>
      <c r="D195" s="41">
        <f t="shared" si="0"/>
        <v>0</v>
      </c>
      <c r="E195" s="41">
        <f t="shared" si="0"/>
        <v>1245000</v>
      </c>
      <c r="F195" s="41">
        <f t="shared" si="0"/>
        <v>89554985</v>
      </c>
      <c r="G195" s="41">
        <f t="shared" si="0"/>
        <v>0</v>
      </c>
      <c r="H195" s="41">
        <f t="shared" si="0"/>
        <v>0</v>
      </c>
      <c r="I195" s="41">
        <f t="shared" si="0"/>
        <v>119144306</v>
      </c>
      <c r="J195" s="41">
        <f t="shared" si="0"/>
        <v>119144306</v>
      </c>
      <c r="K195" s="42">
        <f t="shared" si="0"/>
        <v>7224189</v>
      </c>
      <c r="L195" s="42" t="e">
        <f t="shared" si="0"/>
        <v>#REF!</v>
      </c>
      <c r="M195" s="42" t="e">
        <f t="shared" si="0"/>
        <v>#REF!</v>
      </c>
    </row>
    <row r="196" spans="1:13" ht="13.2" x14ac:dyDescent="0.25">
      <c r="A196" s="11"/>
      <c r="B196" s="43" t="s">
        <v>0</v>
      </c>
      <c r="C196" s="43"/>
      <c r="D196" s="31"/>
      <c r="E196" s="31"/>
      <c r="F196" s="9"/>
      <c r="G196" s="44"/>
      <c r="H196" s="44"/>
      <c r="I196" s="9"/>
      <c r="J196" s="9"/>
      <c r="K196" s="9"/>
      <c r="M196" s="9"/>
    </row>
    <row r="197" spans="1:13" ht="13.2" x14ac:dyDescent="0.25">
      <c r="A197" s="36" t="s">
        <v>29</v>
      </c>
      <c r="B197" s="45"/>
      <c r="C197" s="45"/>
      <c r="D197" s="46"/>
      <c r="E197" s="46"/>
      <c r="F197" s="46"/>
      <c r="G197" s="47"/>
      <c r="H197" s="47"/>
      <c r="I197" s="47"/>
      <c r="K197" s="9"/>
      <c r="M197" s="47" t="e">
        <f>L198</f>
        <v>#REF!</v>
      </c>
    </row>
    <row r="198" spans="1:13" ht="13.2" x14ac:dyDescent="0.25">
      <c r="A198" s="48" t="s">
        <v>422</v>
      </c>
      <c r="B198" s="45">
        <v>642000</v>
      </c>
      <c r="C198" s="46">
        <v>0</v>
      </c>
      <c r="D198" s="46">
        <v>0</v>
      </c>
      <c r="E198" s="46">
        <v>0</v>
      </c>
      <c r="F198" s="39">
        <f>IF(B198="","",SUM(B198:E198))</f>
        <v>642000</v>
      </c>
      <c r="G198" s="24">
        <v>0</v>
      </c>
      <c r="H198" s="24">
        <v>0</v>
      </c>
      <c r="I198" s="31">
        <f>G198+F198</f>
        <v>642000</v>
      </c>
      <c r="J198" s="47">
        <f>I198</f>
        <v>642000</v>
      </c>
      <c r="K198" s="24">
        <v>0</v>
      </c>
      <c r="L198" s="25" t="e">
        <f>IF(#REF!="","",SUM(I198:K198))</f>
        <v>#REF!</v>
      </c>
      <c r="M198" s="47"/>
    </row>
    <row r="199" spans="1:13" ht="13.2" x14ac:dyDescent="0.25">
      <c r="A199" s="48"/>
      <c r="B199" s="47"/>
      <c r="C199" s="47"/>
      <c r="D199" s="46"/>
      <c r="E199" s="46"/>
      <c r="F199" s="46"/>
      <c r="G199" s="47"/>
      <c r="H199" s="47"/>
      <c r="I199" s="47"/>
      <c r="J199" s="47"/>
      <c r="K199" s="9"/>
      <c r="M199" s="47"/>
    </row>
    <row r="200" spans="1:13" ht="13.8" thickBot="1" x14ac:dyDescent="0.3">
      <c r="A200" s="49" t="s">
        <v>423</v>
      </c>
      <c r="B200" s="50">
        <f>SUM(B197:B199)</f>
        <v>642000</v>
      </c>
      <c r="C200" s="50">
        <f>SUM(C197:C199)</f>
        <v>0</v>
      </c>
      <c r="D200" s="50" t="e">
        <f>#REF!+#REF!+D198</f>
        <v>#REF!</v>
      </c>
      <c r="E200" s="50">
        <f>SUM(E197:E199)</f>
        <v>0</v>
      </c>
      <c r="F200" s="50" t="e">
        <f>#REF!+#REF!+F198</f>
        <v>#REF!</v>
      </c>
      <c r="G200" s="50" t="e">
        <f>#REF!+#REF!+G198</f>
        <v>#REF!</v>
      </c>
      <c r="H200" s="50" t="e">
        <f>#REF!+#REF!+H198</f>
        <v>#REF!</v>
      </c>
      <c r="I200" s="50">
        <f>SUM(I197:I199)</f>
        <v>642000</v>
      </c>
      <c r="J200" s="50">
        <f>SUM(J198:J199)</f>
        <v>642000</v>
      </c>
      <c r="K200" s="50">
        <f>SUM(K197:K199)</f>
        <v>0</v>
      </c>
      <c r="L200" s="50" t="e">
        <f>SUM(L197:L199)</f>
        <v>#REF!</v>
      </c>
      <c r="M200" s="50" t="e">
        <f>SUM(M197:M199)</f>
        <v>#REF!</v>
      </c>
    </row>
    <row r="201" spans="1:13" ht="13.2" x14ac:dyDescent="0.25">
      <c r="A201" s="48"/>
      <c r="B201" s="47"/>
      <c r="C201" s="47"/>
      <c r="D201" s="46"/>
      <c r="E201" s="46"/>
      <c r="F201" s="46"/>
      <c r="G201" s="47"/>
      <c r="H201" s="47"/>
      <c r="I201" s="47"/>
      <c r="J201" s="47"/>
      <c r="K201" s="9"/>
      <c r="M201" s="47"/>
    </row>
    <row r="202" spans="1:13" ht="13.8" thickBot="1" x14ac:dyDescent="0.3">
      <c r="A202" s="40" t="s">
        <v>424</v>
      </c>
      <c r="B202" s="50">
        <f t="shared" ref="B202:M202" si="1">B200+B195</f>
        <v>108941306</v>
      </c>
      <c r="C202" s="50">
        <f t="shared" si="1"/>
        <v>9600000</v>
      </c>
      <c r="D202" s="50" t="e">
        <f t="shared" si="1"/>
        <v>#REF!</v>
      </c>
      <c r="E202" s="50">
        <f t="shared" si="1"/>
        <v>1245000</v>
      </c>
      <c r="F202" s="50" t="e">
        <f t="shared" si="1"/>
        <v>#REF!</v>
      </c>
      <c r="G202" s="50" t="e">
        <f t="shared" si="1"/>
        <v>#REF!</v>
      </c>
      <c r="H202" s="50" t="e">
        <f t="shared" si="1"/>
        <v>#REF!</v>
      </c>
      <c r="I202" s="50">
        <f t="shared" si="1"/>
        <v>119786306</v>
      </c>
      <c r="J202" s="50">
        <f t="shared" si="1"/>
        <v>119786306</v>
      </c>
      <c r="K202" s="50">
        <f t="shared" si="1"/>
        <v>7224189</v>
      </c>
      <c r="L202" s="50" t="e">
        <f t="shared" si="1"/>
        <v>#REF!</v>
      </c>
      <c r="M202" s="50" t="e">
        <f t="shared" si="1"/>
        <v>#REF!</v>
      </c>
    </row>
    <row r="203" spans="1:13" ht="13.2" x14ac:dyDescent="0.25">
      <c r="E203" s="51"/>
      <c r="F203" s="52"/>
      <c r="G203" s="52"/>
      <c r="H203" s="52"/>
      <c r="I203" s="53"/>
      <c r="J203" s="53"/>
      <c r="M203" s="53"/>
    </row>
    <row r="204" spans="1:13" s="54" customFormat="1" ht="27" hidden="1" customHeight="1" x14ac:dyDescent="0.25">
      <c r="E204" s="55">
        <v>2050978</v>
      </c>
      <c r="F204" s="56"/>
      <c r="G204" s="56"/>
      <c r="H204" s="56"/>
      <c r="I204" s="60" t="s">
        <v>425</v>
      </c>
      <c r="J204" s="60"/>
    </row>
    <row r="205" spans="1:13" s="54" customFormat="1" ht="69" hidden="1" customHeight="1" x14ac:dyDescent="0.25">
      <c r="E205" s="57">
        <v>-1089997.402798292</v>
      </c>
      <c r="F205" s="56"/>
      <c r="G205" s="56"/>
      <c r="H205" s="56"/>
      <c r="I205" s="60" t="s">
        <v>426</v>
      </c>
      <c r="J205" s="60"/>
    </row>
    <row r="206" spans="1:13" s="54" customFormat="1" ht="12.75" hidden="1" customHeight="1" x14ac:dyDescent="0.25">
      <c r="E206" s="51"/>
    </row>
    <row r="207" spans="1:13" ht="12" hidden="1" customHeight="1" x14ac:dyDescent="0.2"/>
  </sheetData>
  <sheetProtection algorithmName="SHA-512" hashValue="JTqe527BMBST7kk72d2kQ9ZKSv0nvfmt7Yk0ZftXcylzczOiS/QCRWErvLrtIU2YzfUzIeuQDWFXYwoKWKK5zw==" saltValue="KT93XihWAHm8mhXYOX7VNQ==" spinCount="100000" sheet="1" objects="1" scenarios="1"/>
  <mergeCells count="7">
    <mergeCell ref="I205:J205"/>
    <mergeCell ref="A1:J1"/>
    <mergeCell ref="A2:J2"/>
    <mergeCell ref="G4:H4"/>
    <mergeCell ref="G5:H5"/>
    <mergeCell ref="G6:H6"/>
    <mergeCell ref="I204:J2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DSPS Detail</vt:lpstr>
      <vt:lpstr>Summary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Vann, Linda</dc:creator>
  <cp:lastModifiedBy>Vann, Linda</cp:lastModifiedBy>
  <dcterms:created xsi:type="dcterms:W3CDTF">2020-07-03T00:03:25Z</dcterms:created>
  <dcterms:modified xsi:type="dcterms:W3CDTF">2020-08-18T20:22:02Z</dcterms:modified>
</cp:coreProperties>
</file>